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Q16" i="1"/>
  <c r="P16" i="1"/>
  <c r="O16" i="1"/>
  <c r="M16" i="1"/>
  <c r="L16" i="1"/>
  <c r="K16" i="1"/>
  <c r="J16" i="1"/>
  <c r="I16" i="1"/>
  <c r="H16" i="1"/>
  <c r="G16" i="1"/>
  <c r="F16" i="1"/>
  <c r="T16" i="1"/>
  <c r="S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<sst xmlns="http://schemas.openxmlformats.org/spreadsheetml/2006/main" count="92" uniqueCount="78">
  <si>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</si>
  <si>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</si>
  <si>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</si>
  <si>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</si>
  <si>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</si>
  <si>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</si>
  <si>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</si>
  <si>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</si>
  <si>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</si>
  <si>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</si>
  <si>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</si>
  <si>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</si>
  <si>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</si>
  <si>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</si>
  <si>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</si>
  <si>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</si>
  <si>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</si>
  <si>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</si>
  <si>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</si>
  <si>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</si>
  <si>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</si>
  <si>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</si>
  <si>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</si>
  <si>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</si>
  <si>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</si>
  <si>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</si>
  <si>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</si>
  <si>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</si>
  <si>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</si>
  <si>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</si>
  <si>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</si>
  <si>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</si>
  <si>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</si>
  <si>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</si>
  <si>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</si>
  <si>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</si>
  <si>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</si>
  <si>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</si>
  <si>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</si>
  <si>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</si>
  <si>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</si>
  <si>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</si>
  <si>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</si>
  <si>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</si>
  <si>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</si>
  <si>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</si>
  <si>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</si>
  <si>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</si>
  <si>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</si>
  <si>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</si>
  <si>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</si>
  <si>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</si>
  <si>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</si>
  <si>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</si>
  <si>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</si>
  <si>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</si>
  <si>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</si>
  <si>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</si>
  <si>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</si>
  <si>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</si>
  <si>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</si>
  <si>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</si>
  <si>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</si>
  <si>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</si>
  <si>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</si>
  <si>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</si>
  <si>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</si>
  <si>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</si>
  <si>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</si>
  <si>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</si>
  <si>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</si>
  <si>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I/22</t>
  </si>
  <si>
    <t>Silnice I. Třídy</t>
  </si>
  <si>
    <t>I</t>
  </si>
  <si>
    <t>2-0270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</si>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</sst>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5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T16" sqref="T16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138" t="s">
        <v>75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40"/>
      <c r="U2" s="141"/>
    </row>
    <row r="3" spans="2:21" s="3" customFormat="1" ht="24" customHeight="1" thickBot="1" x14ac:dyDescent="0.35">
      <c r="B3" s="86" t="s">
        <v>0</v>
      </c>
      <c r="C3" s="50"/>
      <c r="D3" s="91" t="s">
        <v>71</v>
      </c>
      <c r="E3" s="92"/>
      <c r="F3" s="48" t="s">
        <v>13</v>
      </c>
      <c r="G3" s="49"/>
      <c r="H3" s="49"/>
      <c r="I3" s="50"/>
      <c r="J3" s="57" t="s">
        <v>74</v>
      </c>
      <c r="K3" s="58"/>
      <c r="L3" s="58"/>
      <c r="M3" s="58"/>
      <c r="N3" s="58"/>
      <c r="O3" s="58"/>
      <c r="P3" s="58"/>
      <c r="Q3" s="58"/>
      <c r="R3" s="58"/>
      <c r="S3" s="58"/>
      <c r="T3" s="58"/>
      <c r="U3" s="59"/>
    </row>
    <row r="4" spans="2:21" s="3" customFormat="1" ht="24" customHeight="1" x14ac:dyDescent="0.3">
      <c r="B4" s="5" t="s">
        <v>1</v>
      </c>
      <c r="C4" s="6"/>
      <c r="D4" s="93">
        <v>43903</v>
      </c>
      <c r="E4" s="94"/>
      <c r="F4" s="51" t="s">
        <v>14</v>
      </c>
      <c r="G4" s="52"/>
      <c r="H4" s="52"/>
      <c r="I4" s="53"/>
      <c r="J4" s="60" t="s">
        <v>63</v>
      </c>
      <c r="K4" s="61"/>
      <c r="L4" s="61"/>
      <c r="M4" s="61"/>
      <c r="N4" s="61"/>
      <c r="O4" s="61"/>
      <c r="P4" s="61"/>
      <c r="Q4" s="61"/>
      <c r="R4" s="61"/>
      <c r="S4" s="61"/>
      <c r="T4" s="61"/>
      <c r="U4" s="62"/>
    </row>
    <row r="5" spans="2:21" s="3" customFormat="1" ht="24" customHeight="1" x14ac:dyDescent="0.3">
      <c r="B5" s="7" t="s">
        <v>2</v>
      </c>
      <c r="C5" s="8"/>
      <c r="D5" s="145" t="s">
        <v>77</v>
      </c>
      <c r="E5" s="146"/>
      <c r="F5" s="54" t="s">
        <v>15</v>
      </c>
      <c r="G5" s="55"/>
      <c r="H5" s="55"/>
      <c r="I5" s="56"/>
      <c r="J5" s="63" t="s">
        <v>76</v>
      </c>
      <c r="K5" s="64"/>
      <c r="L5" s="64"/>
      <c r="M5" s="64"/>
      <c r="N5" s="64"/>
      <c r="O5" s="64"/>
      <c r="P5" s="64"/>
      <c r="Q5" s="64"/>
      <c r="R5" s="64"/>
      <c r="S5" s="64"/>
      <c r="T5" s="64"/>
      <c r="U5" s="65"/>
    </row>
    <row r="6" spans="2:21" s="3" customFormat="1" ht="24" customHeight="1" thickBot="1" x14ac:dyDescent="0.35">
      <c r="B6" s="9" t="s">
        <v>3</v>
      </c>
      <c r="C6" s="10"/>
      <c r="D6" s="142" t="s">
        <v>64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3"/>
      <c r="U6" s="144"/>
    </row>
    <row r="7" spans="2:21" s="3" customFormat="1" ht="24" customHeight="1" thickBot="1" x14ac:dyDescent="0.35">
      <c r="B7" s="11" t="s">
        <v>4</v>
      </c>
      <c r="C7" s="12"/>
      <c r="D7" s="147"/>
      <c r="E7" s="148"/>
      <c r="F7" s="48" t="s">
        <v>16</v>
      </c>
      <c r="G7" s="49"/>
      <c r="H7" s="49"/>
      <c r="I7" s="50"/>
      <c r="J7" s="66">
        <v>43986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9"/>
    </row>
    <row r="8" spans="2:21" s="3" customFormat="1" ht="24" customHeight="1" x14ac:dyDescent="0.3">
      <c r="B8" s="18">
        <v>1</v>
      </c>
      <c r="C8" s="154" t="s">
        <v>6</v>
      </c>
      <c r="D8" s="155"/>
      <c r="E8" s="156"/>
      <c r="F8" s="128" t="s">
        <v>72</v>
      </c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9"/>
      <c r="U8" s="130"/>
    </row>
    <row r="9" spans="2:21" s="3" customFormat="1" ht="24" customHeight="1" x14ac:dyDescent="0.3">
      <c r="B9" s="14">
        <v>2</v>
      </c>
      <c r="C9" s="84" t="s">
        <v>7</v>
      </c>
      <c r="D9" s="85"/>
      <c r="E9" s="13" t="s">
        <v>39</v>
      </c>
      <c r="F9" s="131" t="s">
        <v>69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2"/>
      <c r="U9" s="133"/>
    </row>
    <row r="10" spans="2:21" s="3" customFormat="1" ht="24" customHeight="1" x14ac:dyDescent="0.3">
      <c r="B10" s="14">
        <v>3</v>
      </c>
      <c r="C10" s="84" t="s">
        <v>8</v>
      </c>
      <c r="D10" s="153"/>
      <c r="E10" s="85"/>
      <c r="F10" s="131" t="s">
        <v>69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2"/>
      <c r="U10" s="133"/>
    </row>
    <row r="11" spans="2:21" s="3" customFormat="1" ht="24" customHeight="1" thickBot="1" x14ac:dyDescent="0.35">
      <c r="B11" s="20">
        <v>4</v>
      </c>
      <c r="C11" s="150" t="s">
        <v>9</v>
      </c>
      <c r="D11" s="151"/>
      <c r="E11" s="152"/>
      <c r="F11" s="134" t="s">
        <v>73</v>
      </c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5"/>
      <c r="U11" s="136"/>
    </row>
    <row r="12" spans="2:21" s="3" customFormat="1" ht="18" customHeight="1" x14ac:dyDescent="0.3">
      <c r="B12" s="87"/>
      <c r="C12" s="43"/>
      <c r="D12" s="43"/>
      <c r="E12" s="44"/>
      <c r="F12" s="110" t="s">
        <v>19</v>
      </c>
      <c r="G12" s="111"/>
      <c r="H12" s="111"/>
      <c r="I12" s="111"/>
      <c r="J12" s="111"/>
      <c r="K12" s="111"/>
      <c r="L12" s="112"/>
      <c r="M12" s="29" t="s">
        <v>19</v>
      </c>
      <c r="N12" s="19" t="s">
        <v>21</v>
      </c>
      <c r="O12" s="110" t="s">
        <v>20</v>
      </c>
      <c r="P12" s="112"/>
      <c r="Q12" s="30" t="s">
        <v>20</v>
      </c>
      <c r="R12" s="28" t="s">
        <v>61</v>
      </c>
      <c r="S12" s="75" t="s">
        <v>17</v>
      </c>
      <c r="T12" s="75" t="s">
        <v>18</v>
      </c>
      <c r="U12" s="157" t="s">
        <v>70</v>
      </c>
    </row>
    <row r="13" spans="2:21" s="3" customFormat="1" ht="18" customHeight="1" x14ac:dyDescent="0.3">
      <c r="B13" s="88"/>
      <c r="C13" s="46"/>
      <c r="D13" s="46"/>
      <c r="E13" s="47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76"/>
      <c r="T13" s="76"/>
      <c r="U13" s="158"/>
    </row>
    <row r="14" spans="2:21" s="4" customFormat="1" ht="24" customHeight="1" x14ac:dyDescent="0.3">
      <c r="B14" s="97">
        <v>5</v>
      </c>
      <c r="C14" s="99" t="s">
        <v>10</v>
      </c>
      <c r="D14" s="100"/>
      <c r="E14" s="15" t="s">
        <v>40</v>
      </c>
      <c r="F14" s="67">
        <v>351</v>
      </c>
      <c r="G14" s="67">
        <v>133</v>
      </c>
      <c r="H14" s="67">
        <v>20</v>
      </c>
      <c r="I14" s="67">
        <v>80</v>
      </c>
      <c r="J14" s="67">
        <v>50</v>
      </c>
      <c r="K14" s="67">
        <v>3</v>
      </c>
      <c r="L14" s="67">
        <v>3</v>
      </c>
      <c r="M14" s="67">
        <f>SUM(F14:L15)</f>
        <v>640</v>
      </c>
      <c r="N14" s="67">
        <v>244</v>
      </c>
      <c r="O14" s="67">
        <v>19</v>
      </c>
      <c r="P14" s="67">
        <v>0</v>
      </c>
      <c r="Q14" s="67">
        <f>SUM(O14:P15)</f>
        <v>19</v>
      </c>
      <c r="R14" s="67">
        <f>SUM(M14,N14,Q14)</f>
        <v>903</v>
      </c>
      <c r="S14" s="149">
        <v>2571</v>
      </c>
      <c r="T14" s="67">
        <v>8</v>
      </c>
      <c r="U14" s="95">
        <f>SUM(R14:T15)</f>
        <v>3482</v>
      </c>
    </row>
    <row r="15" spans="2:21" s="4" customFormat="1" ht="24" customHeight="1" x14ac:dyDescent="0.3">
      <c r="B15" s="97"/>
      <c r="C15" s="106"/>
      <c r="D15" s="107"/>
      <c r="E15" s="26" t="s">
        <v>12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149"/>
      <c r="T15" s="67"/>
      <c r="U15" s="95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7.64+8.61+8.86+8.8+7.92+6.83+5.49+4.17</f>
        <v>58.32</v>
      </c>
      <c r="G16" s="32">
        <f t="shared" ref="G16:M16" si="0">7.64+8.61+8.86+8.8+7.92+6.83+5.49+4.17</f>
        <v>58.32</v>
      </c>
      <c r="H16" s="32">
        <f t="shared" si="0"/>
        <v>58.32</v>
      </c>
      <c r="I16" s="32">
        <f t="shared" si="0"/>
        <v>58.32</v>
      </c>
      <c r="J16" s="32">
        <f t="shared" si="0"/>
        <v>58.32</v>
      </c>
      <c r="K16" s="32">
        <f t="shared" si="0"/>
        <v>58.32</v>
      </c>
      <c r="L16" s="32">
        <f t="shared" si="0"/>
        <v>58.32</v>
      </c>
      <c r="M16" s="32">
        <f t="shared" si="0"/>
        <v>58.32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6.82+6.43+6.15+5.88+6.66+8+8.35+7.63</f>
        <v>55.92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97">
        <v>6</v>
      </c>
      <c r="C17" s="99" t="s">
        <v>11</v>
      </c>
      <c r="D17" s="122"/>
      <c r="E17" s="16" t="s">
        <v>41</v>
      </c>
      <c r="F17" s="78">
        <f t="shared" ref="F17:Q17" si="2">100/F16</f>
        <v>1.7146776406035664</v>
      </c>
      <c r="G17" s="78">
        <f t="shared" si="2"/>
        <v>1.7146776406035664</v>
      </c>
      <c r="H17" s="78">
        <f t="shared" si="2"/>
        <v>1.7146776406035664</v>
      </c>
      <c r="I17" s="78">
        <f t="shared" si="2"/>
        <v>1.7146776406035664</v>
      </c>
      <c r="J17" s="78">
        <f t="shared" si="2"/>
        <v>1.7146776406035664</v>
      </c>
      <c r="K17" s="78">
        <f t="shared" si="2"/>
        <v>1.7146776406035664</v>
      </c>
      <c r="L17" s="78">
        <f t="shared" si="2"/>
        <v>1.7146776406035664</v>
      </c>
      <c r="M17" s="78">
        <f t="shared" si="2"/>
        <v>1.7146776406035664</v>
      </c>
      <c r="N17" s="78">
        <f t="shared" si="2"/>
        <v>1.8615040953090094</v>
      </c>
      <c r="O17" s="78">
        <f t="shared" si="2"/>
        <v>1.8964536317087046</v>
      </c>
      <c r="P17" s="78">
        <f t="shared" si="2"/>
        <v>1.8964536317087046</v>
      </c>
      <c r="Q17" s="78">
        <f t="shared" si="2"/>
        <v>1.8964536317087046</v>
      </c>
      <c r="R17" s="68"/>
      <c r="S17" s="78">
        <f>100/S16</f>
        <v>1.7882689556509299</v>
      </c>
      <c r="T17" s="78">
        <f>100/T16</f>
        <v>1.8162005085361426</v>
      </c>
      <c r="U17" s="137"/>
    </row>
    <row r="18" spans="2:21" s="4" customFormat="1" ht="24" customHeight="1" x14ac:dyDescent="0.3">
      <c r="B18" s="97"/>
      <c r="C18" s="106"/>
      <c r="D18" s="123"/>
      <c r="E18" s="24" t="s">
        <v>22</v>
      </c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68"/>
      <c r="S18" s="78"/>
      <c r="T18" s="78"/>
      <c r="U18" s="137"/>
    </row>
    <row r="19" spans="2:21" s="4" customFormat="1" ht="24" customHeight="1" x14ac:dyDescent="0.3">
      <c r="B19" s="97">
        <v>7</v>
      </c>
      <c r="C19" s="99" t="s">
        <v>23</v>
      </c>
      <c r="D19" s="122"/>
      <c r="E19" s="15" t="s">
        <v>42</v>
      </c>
      <c r="F19" s="77">
        <f t="shared" ref="F19:P19" si="3">F14*F17</f>
        <v>601.85185185185185</v>
      </c>
      <c r="G19" s="77">
        <f t="shared" si="3"/>
        <v>228.05212620027433</v>
      </c>
      <c r="H19" s="77">
        <f t="shared" si="3"/>
        <v>34.293552812071326</v>
      </c>
      <c r="I19" s="77">
        <f t="shared" si="3"/>
        <v>137.1742112482853</v>
      </c>
      <c r="J19" s="77">
        <f t="shared" si="3"/>
        <v>85.733882030178322</v>
      </c>
      <c r="K19" s="77">
        <f t="shared" si="3"/>
        <v>5.144032921810699</v>
      </c>
      <c r="L19" s="77">
        <f t="shared" si="3"/>
        <v>5.144032921810699</v>
      </c>
      <c r="M19" s="77">
        <f t="shared" ref="M19" si="4">M14*M17</f>
        <v>1097.3936899862824</v>
      </c>
      <c r="N19" s="77">
        <f t="shared" si="3"/>
        <v>454.20699925539827</v>
      </c>
      <c r="O19" s="77">
        <f t="shared" si="3"/>
        <v>36.032619002465388</v>
      </c>
      <c r="P19" s="77">
        <f t="shared" si="3"/>
        <v>0</v>
      </c>
      <c r="Q19" s="77">
        <f t="shared" ref="Q19" si="5">Q14*Q17</f>
        <v>36.032619002465388</v>
      </c>
      <c r="R19" s="69">
        <f>SUM(M19,N19,Q19)</f>
        <v>1587.6333082441463</v>
      </c>
      <c r="S19" s="77">
        <f>S14*S17</f>
        <v>4597.6394849785411</v>
      </c>
      <c r="T19" s="77">
        <f>T14*T17</f>
        <v>14.529604068289141</v>
      </c>
      <c r="U19" s="126">
        <f>SUM(R19:T20)</f>
        <v>6199.8023972909759</v>
      </c>
    </row>
    <row r="20" spans="2:21" s="4" customFormat="1" ht="24" customHeight="1" x14ac:dyDescent="0.3">
      <c r="B20" s="97"/>
      <c r="C20" s="106"/>
      <c r="D20" s="123"/>
      <c r="E20" s="26" t="s">
        <v>24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69"/>
      <c r="S20" s="77"/>
      <c r="T20" s="77"/>
      <c r="U20" s="126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125.1</v>
      </c>
      <c r="G21" s="31">
        <v>125.1</v>
      </c>
      <c r="H21" s="31">
        <v>125.1</v>
      </c>
      <c r="I21" s="31">
        <v>125.1</v>
      </c>
      <c r="J21" s="31">
        <v>125.1</v>
      </c>
      <c r="K21" s="31">
        <v>125.1</v>
      </c>
      <c r="L21" s="31">
        <v>125.1</v>
      </c>
      <c r="M21" s="31">
        <v>125.1</v>
      </c>
      <c r="N21" s="31">
        <v>124.3</v>
      </c>
      <c r="O21" s="31">
        <v>126.5</v>
      </c>
      <c r="P21" s="31">
        <v>126.5</v>
      </c>
      <c r="Q21" s="31">
        <v>126.5</v>
      </c>
      <c r="R21" s="31"/>
      <c r="S21" s="31">
        <v>118.8</v>
      </c>
      <c r="T21" s="31">
        <v>113.4</v>
      </c>
      <c r="U21" s="34"/>
    </row>
    <row r="22" spans="2:21" s="4" customFormat="1" ht="24" customHeight="1" x14ac:dyDescent="0.3">
      <c r="B22" s="97">
        <v>8</v>
      </c>
      <c r="C22" s="99" t="s">
        <v>25</v>
      </c>
      <c r="D22" s="122"/>
      <c r="E22" s="16" t="s">
        <v>43</v>
      </c>
      <c r="F22" s="72">
        <f>100/F21</f>
        <v>0.79936051159072741</v>
      </c>
      <c r="G22" s="72">
        <f>100/G21</f>
        <v>0.79936051159072741</v>
      </c>
      <c r="H22" s="72">
        <f t="shared" ref="H22:T22" si="6">100/H21</f>
        <v>0.79936051159072741</v>
      </c>
      <c r="I22" s="72">
        <f t="shared" si="6"/>
        <v>0.79936051159072741</v>
      </c>
      <c r="J22" s="72">
        <f t="shared" si="6"/>
        <v>0.79936051159072741</v>
      </c>
      <c r="K22" s="72">
        <f t="shared" si="6"/>
        <v>0.79936051159072741</v>
      </c>
      <c r="L22" s="72">
        <f t="shared" si="6"/>
        <v>0.79936051159072741</v>
      </c>
      <c r="M22" s="72">
        <f t="shared" si="6"/>
        <v>0.79936051159072741</v>
      </c>
      <c r="N22" s="72">
        <f t="shared" si="6"/>
        <v>0.80450522928399038</v>
      </c>
      <c r="O22" s="72">
        <f t="shared" si="6"/>
        <v>0.79051383399209485</v>
      </c>
      <c r="P22" s="72">
        <f t="shared" si="6"/>
        <v>0.79051383399209485</v>
      </c>
      <c r="Q22" s="72">
        <f t="shared" si="6"/>
        <v>0.79051383399209485</v>
      </c>
      <c r="R22" s="70"/>
      <c r="S22" s="72">
        <f t="shared" si="6"/>
        <v>0.84175084175084181</v>
      </c>
      <c r="T22" s="72">
        <f t="shared" si="6"/>
        <v>0.88183421516754845</v>
      </c>
      <c r="U22" s="127"/>
    </row>
    <row r="23" spans="2:21" s="4" customFormat="1" ht="24" customHeight="1" x14ac:dyDescent="0.3">
      <c r="B23" s="97"/>
      <c r="C23" s="106"/>
      <c r="D23" s="123"/>
      <c r="E23" s="26" t="s">
        <v>22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0"/>
      <c r="S23" s="72"/>
      <c r="T23" s="72"/>
      <c r="U23" s="127"/>
    </row>
    <row r="24" spans="2:21" s="4" customFormat="1" ht="24" customHeight="1" x14ac:dyDescent="0.3">
      <c r="B24" s="97">
        <v>9</v>
      </c>
      <c r="C24" s="99" t="s">
        <v>26</v>
      </c>
      <c r="D24" s="122"/>
      <c r="E24" s="15" t="s">
        <v>44</v>
      </c>
      <c r="F24" s="35">
        <f>F19*F22</f>
        <v>481.09660419812298</v>
      </c>
      <c r="G24" s="35">
        <f>G19*G22</f>
        <v>182.29586426880442</v>
      </c>
      <c r="H24" s="35">
        <f t="shared" ref="H24:T24" si="7">H19*H22</f>
        <v>27.412911920120962</v>
      </c>
      <c r="I24" s="35">
        <f t="shared" si="7"/>
        <v>109.65164768048385</v>
      </c>
      <c r="J24" s="35">
        <f t="shared" si="7"/>
        <v>68.532279800302419</v>
      </c>
      <c r="K24" s="35">
        <f t="shared" si="7"/>
        <v>4.111936788018145</v>
      </c>
      <c r="L24" s="35">
        <f t="shared" si="7"/>
        <v>4.111936788018145</v>
      </c>
      <c r="M24" s="35">
        <f t="shared" ref="M24" si="8">M19*M22</f>
        <v>877.21318144387078</v>
      </c>
      <c r="N24" s="35">
        <f t="shared" si="7"/>
        <v>365.41190607835745</v>
      </c>
      <c r="O24" s="35">
        <f t="shared" si="7"/>
        <v>28.484283796415326</v>
      </c>
      <c r="P24" s="35">
        <f t="shared" si="7"/>
        <v>0</v>
      </c>
      <c r="Q24" s="35">
        <f t="shared" ref="Q24" si="9">Q19*Q22</f>
        <v>28.484283796415326</v>
      </c>
      <c r="R24" s="71">
        <f>SUM(M24,N24,Q24)</f>
        <v>1271.1093713186435</v>
      </c>
      <c r="S24" s="35">
        <f t="shared" si="7"/>
        <v>3870.0669065475936</v>
      </c>
      <c r="T24" s="35">
        <f t="shared" si="7"/>
        <v>12.812702000254973</v>
      </c>
      <c r="U24" s="125">
        <f>SUM(R24:T25)</f>
        <v>5153.9889798664917</v>
      </c>
    </row>
    <row r="25" spans="2:21" s="4" customFormat="1" ht="24" customHeight="1" x14ac:dyDescent="0.3">
      <c r="B25" s="97"/>
      <c r="C25" s="106"/>
      <c r="D25" s="123"/>
      <c r="E25" s="26" t="s">
        <v>24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71"/>
      <c r="S25" s="35"/>
      <c r="T25" s="35"/>
      <c r="U25" s="125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95.9</v>
      </c>
      <c r="T26" s="32">
        <v>32.200000000000003</v>
      </c>
      <c r="U26" s="33"/>
    </row>
    <row r="27" spans="2:21" s="4" customFormat="1" ht="24" customHeight="1" x14ac:dyDescent="0.3">
      <c r="B27" s="97">
        <v>10</v>
      </c>
      <c r="C27" s="99" t="s">
        <v>27</v>
      </c>
      <c r="D27" s="122"/>
      <c r="E27" s="15" t="s">
        <v>45</v>
      </c>
      <c r="F27" s="72">
        <f>100/F26</f>
        <v>1.0810810810810811</v>
      </c>
      <c r="G27" s="72">
        <f t="shared" ref="G27:T27" si="10">100/G26</f>
        <v>1.0810810810810811</v>
      </c>
      <c r="H27" s="72">
        <f t="shared" si="10"/>
        <v>1.0810810810810811</v>
      </c>
      <c r="I27" s="72">
        <f t="shared" si="10"/>
        <v>1.0810810810810811</v>
      </c>
      <c r="J27" s="72">
        <f t="shared" si="10"/>
        <v>1.0810810810810811</v>
      </c>
      <c r="K27" s="72">
        <f t="shared" si="10"/>
        <v>1.0810810810810811</v>
      </c>
      <c r="L27" s="72">
        <f t="shared" si="10"/>
        <v>1.0810810810810811</v>
      </c>
      <c r="M27" s="72">
        <f t="shared" si="10"/>
        <v>1.0810810810810811</v>
      </c>
      <c r="N27" s="72">
        <f t="shared" si="10"/>
        <v>1.0090817356205852</v>
      </c>
      <c r="O27" s="72">
        <f t="shared" si="10"/>
        <v>1.0869565217391304</v>
      </c>
      <c r="P27" s="72">
        <f t="shared" si="10"/>
        <v>1.0869565217391304</v>
      </c>
      <c r="Q27" s="72">
        <f t="shared" si="10"/>
        <v>1.0869565217391304</v>
      </c>
      <c r="R27" s="72"/>
      <c r="S27" s="72">
        <f t="shared" si="10"/>
        <v>1.0427528675703857</v>
      </c>
      <c r="T27" s="72">
        <f t="shared" si="10"/>
        <v>3.1055900621118009</v>
      </c>
      <c r="U27" s="127"/>
    </row>
    <row r="28" spans="2:21" s="4" customFormat="1" ht="24" customHeight="1" x14ac:dyDescent="0.3">
      <c r="B28" s="97"/>
      <c r="C28" s="106"/>
      <c r="D28" s="123"/>
      <c r="E28" s="26" t="s">
        <v>22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127"/>
    </row>
    <row r="29" spans="2:21" s="4" customFormat="1" ht="24" customHeight="1" x14ac:dyDescent="0.3">
      <c r="B29" s="97">
        <v>11</v>
      </c>
      <c r="C29" s="99" t="s">
        <v>28</v>
      </c>
      <c r="D29" s="122"/>
      <c r="E29" s="15" t="s">
        <v>29</v>
      </c>
      <c r="F29" s="74">
        <f>F24*F27</f>
        <v>520.10443697094377</v>
      </c>
      <c r="G29" s="74">
        <f t="shared" ref="G29:T29" si="11">G24*G27</f>
        <v>197.07661002032913</v>
      </c>
      <c r="H29" s="74">
        <f t="shared" si="11"/>
        <v>29.635580454184826</v>
      </c>
      <c r="I29" s="74">
        <f t="shared" si="11"/>
        <v>118.5423218167393</v>
      </c>
      <c r="J29" s="74">
        <f t="shared" si="11"/>
        <v>74.088951135462082</v>
      </c>
      <c r="K29" s="74">
        <f t="shared" si="11"/>
        <v>4.4453370681277242</v>
      </c>
      <c r="L29" s="74">
        <f t="shared" si="11"/>
        <v>4.4453370681277242</v>
      </c>
      <c r="M29" s="74">
        <f t="shared" ref="M29" si="12">M24*M27</f>
        <v>948.33857453391443</v>
      </c>
      <c r="N29" s="74">
        <f t="shared" si="11"/>
        <v>368.73048040197523</v>
      </c>
      <c r="O29" s="74">
        <f t="shared" si="11"/>
        <v>30.961178039581874</v>
      </c>
      <c r="P29" s="74">
        <f t="shared" si="11"/>
        <v>0</v>
      </c>
      <c r="Q29" s="74">
        <f t="shared" ref="Q29" si="13">Q24*Q27</f>
        <v>30.961178039581874</v>
      </c>
      <c r="R29" s="73">
        <f>SUM(M29,N29,Q29)</f>
        <v>1348.0302329754716</v>
      </c>
      <c r="S29" s="74">
        <f t="shared" si="11"/>
        <v>4035.5233644917548</v>
      </c>
      <c r="T29" s="74">
        <f t="shared" si="11"/>
        <v>39.791000000791833</v>
      </c>
      <c r="U29" s="124">
        <f>SUM(R29:T30)</f>
        <v>5423.344597468018</v>
      </c>
    </row>
    <row r="30" spans="2:21" s="4" customFormat="1" ht="24" customHeight="1" x14ac:dyDescent="0.3">
      <c r="B30" s="97"/>
      <c r="C30" s="106"/>
      <c r="D30" s="123"/>
      <c r="E30" s="26" t="s">
        <v>24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3"/>
      <c r="S30" s="74"/>
      <c r="T30" s="74"/>
      <c r="U30" s="124"/>
    </row>
    <row r="31" spans="2:21" s="4" customFormat="1" ht="24" customHeight="1" x14ac:dyDescent="0.3">
      <c r="B31" s="97">
        <v>12</v>
      </c>
      <c r="C31" s="99" t="s">
        <v>30</v>
      </c>
      <c r="D31" s="100"/>
      <c r="E31" s="118" t="s">
        <v>31</v>
      </c>
      <c r="F31" s="36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120"/>
    </row>
    <row r="32" spans="2:21" s="4" customFormat="1" ht="24" customHeight="1" thickBot="1" x14ac:dyDescent="0.35">
      <c r="B32" s="98"/>
      <c r="C32" s="101"/>
      <c r="D32" s="102"/>
      <c r="E32" s="119"/>
      <c r="F32" s="39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21"/>
    </row>
    <row r="33" spans="2:21" s="4" customFormat="1" ht="24" customHeight="1" x14ac:dyDescent="0.3">
      <c r="B33" s="113">
        <v>13</v>
      </c>
      <c r="C33" s="114" t="s">
        <v>32</v>
      </c>
      <c r="D33" s="115"/>
      <c r="E33" s="19" t="s">
        <v>46</v>
      </c>
      <c r="F33" s="11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17"/>
      <c r="T33" s="117"/>
      <c r="U33" s="116"/>
    </row>
    <row r="34" spans="2:21" s="4" customFormat="1" ht="24" customHeight="1" x14ac:dyDescent="0.3">
      <c r="B34" s="97"/>
      <c r="C34" s="106"/>
      <c r="D34" s="107"/>
      <c r="E34" s="13" t="s">
        <v>22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95"/>
    </row>
    <row r="35" spans="2:21" s="4" customFormat="1" ht="24" customHeight="1" x14ac:dyDescent="0.3">
      <c r="B35" s="97">
        <v>14</v>
      </c>
      <c r="C35" s="99" t="s">
        <v>33</v>
      </c>
      <c r="D35" s="100"/>
      <c r="E35" s="13" t="s">
        <v>47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95"/>
    </row>
    <row r="36" spans="2:21" s="4" customFormat="1" ht="24" customHeight="1" thickBot="1" x14ac:dyDescent="0.35">
      <c r="B36" s="98"/>
      <c r="C36" s="101"/>
      <c r="D36" s="102"/>
      <c r="E36" s="21" t="s">
        <v>12</v>
      </c>
      <c r="F36" s="109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09"/>
      <c r="T36" s="109"/>
      <c r="U36" s="96"/>
    </row>
    <row r="37" spans="2:21" s="4" customFormat="1" ht="24" customHeight="1" x14ac:dyDescent="0.3">
      <c r="B37" s="113">
        <v>15</v>
      </c>
      <c r="C37" s="114" t="s">
        <v>34</v>
      </c>
      <c r="D37" s="115"/>
      <c r="E37" s="19" t="s">
        <v>48</v>
      </c>
      <c r="F37" s="42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/>
      <c r="U37" s="116"/>
    </row>
    <row r="38" spans="2:21" s="4" customFormat="1" ht="24" customHeight="1" x14ac:dyDescent="0.3">
      <c r="B38" s="97"/>
      <c r="C38" s="106"/>
      <c r="D38" s="107"/>
      <c r="E38" s="13" t="s">
        <v>22</v>
      </c>
      <c r="F38" s="45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/>
      <c r="U38" s="95"/>
    </row>
    <row r="39" spans="2:21" s="4" customFormat="1" ht="24" customHeight="1" x14ac:dyDescent="0.3">
      <c r="B39" s="97">
        <v>16</v>
      </c>
      <c r="C39" s="99" t="s">
        <v>35</v>
      </c>
      <c r="D39" s="100"/>
      <c r="E39" s="13" t="s">
        <v>49</v>
      </c>
      <c r="F39" s="36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8"/>
      <c r="U39" s="95"/>
    </row>
    <row r="40" spans="2:21" s="4" customFormat="1" ht="24" customHeight="1" thickBot="1" x14ac:dyDescent="0.35">
      <c r="B40" s="98"/>
      <c r="C40" s="101"/>
      <c r="D40" s="102"/>
      <c r="E40" s="21" t="s">
        <v>36</v>
      </c>
      <c r="F40" s="39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1"/>
      <c r="U40" s="96"/>
    </row>
    <row r="41" spans="2:21" s="4" customFormat="1" ht="24" customHeight="1" x14ac:dyDescent="0.3">
      <c r="B41" s="103">
        <v>17</v>
      </c>
      <c r="C41" s="104" t="s">
        <v>37</v>
      </c>
      <c r="D41" s="105"/>
      <c r="E41" s="17" t="s">
        <v>50</v>
      </c>
      <c r="F41" s="42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4"/>
      <c r="U41" s="108"/>
    </row>
    <row r="42" spans="2:21" s="4" customFormat="1" ht="24" customHeight="1" x14ac:dyDescent="0.3">
      <c r="B42" s="97"/>
      <c r="C42" s="106"/>
      <c r="D42" s="107"/>
      <c r="E42" s="13" t="s">
        <v>22</v>
      </c>
      <c r="F42" s="45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7"/>
      <c r="U42" s="95"/>
    </row>
    <row r="43" spans="2:21" s="4" customFormat="1" ht="24" customHeight="1" x14ac:dyDescent="0.3">
      <c r="B43" s="97">
        <v>18</v>
      </c>
      <c r="C43" s="99" t="s">
        <v>38</v>
      </c>
      <c r="D43" s="100"/>
      <c r="E43" s="13" t="s">
        <v>51</v>
      </c>
      <c r="F43" s="36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8"/>
      <c r="U43" s="95"/>
    </row>
    <row r="44" spans="2:21" s="4" customFormat="1" ht="24" customHeight="1" thickBot="1" x14ac:dyDescent="0.35">
      <c r="B44" s="98"/>
      <c r="C44" s="101"/>
      <c r="D44" s="102"/>
      <c r="E44" s="21" t="s">
        <v>36</v>
      </c>
      <c r="F44" s="39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1"/>
      <c r="U44" s="96"/>
    </row>
    <row r="45" spans="2:21" s="4" customFormat="1" ht="15" customHeight="1" x14ac:dyDescent="0.3">
      <c r="B45" s="79" t="s">
        <v>5</v>
      </c>
      <c r="C45" s="80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90"/>
    </row>
    <row r="46" spans="2:21" s="4" customFormat="1" ht="48" customHeight="1" thickBot="1" x14ac:dyDescent="0.35">
      <c r="B46" s="81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3"/>
    </row>
  </sheetData>
  <mergeCells count="214"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2020-02-12T08:37:57Z</cp:lastPrinted>
  <dcterms:created xsi:type="dcterms:W3CDTF">2019-09-10T08:33:34Z</dcterms:created>
  <dcterms:modified xsi:type="dcterms:W3CDTF">2020-06-05T08:45:40Z</dcterms:modified>
</cp:coreProperties>
</file>