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<sst xmlns="http://schemas.openxmlformats.org/spreadsheetml/2006/main" count="92" uniqueCount="79">
  <si>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</si>
  <si>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</si>
  <si>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</si>
  <si>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</si>
  <si>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</si>
  <si>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</si>
  <si>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</si>
  <si>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</si>
  <si>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</si>
  <si>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</si>
  <si>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</si>
  <si>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</si>
  <si>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</si>
  <si>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</si>
  <si>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</si>
  <si>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</si>
  <si>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</si>
  <si>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</si>
  <si>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</si>
  <si>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</si>
  <si>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</si>
  <si>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</si>
  <si>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</si>
  <si>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</si>
  <si>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</si>
  <si>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</si>
  <si>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</si>
  <si>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</si>
  <si>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</si>
  <si>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</si>
  <si>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</si>
  <si>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</si>
  <si>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</si>
  <si>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</si>
  <si>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</si>
  <si>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</si>
  <si>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</si>
  <si>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</si>
  <si>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</si>
  <si>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</si>
  <si>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</si>
  <si>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</si>
  <si>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</si>
  <si>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</si>
  <si>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</si>
  <si>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</si>
  <si>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</si>
  <si>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</si>
  <si>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</si>
  <si>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</si>
  <si>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</si>
  <si>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</si>
  <si>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</si>
  <si>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</si>
  <si>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</si>
  <si>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</si>
  <si>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</si>
  <si>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</si>
  <si>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</si>
  <si>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</si>
  <si>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</si>
  <si>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</si>
  <si>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</si>
  <si>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</si>
  <si>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</si>
  <si>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</si>
  <si>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</si>
  <si>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</si>
  <si>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</si>
  <si>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</si>
  <si>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</si>
  <si>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II/139</t>
  </si>
  <si>
    <t>Silnice II. Třídy</t>
  </si>
  <si>
    <t>II-S</t>
  </si>
  <si>
    <t>2-1780</t>
  </si>
  <si>
    <t>Smíšený (alfa z roku 2016 - 0,90)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</si>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</sst>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6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B2" sqref="B2:U2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0" t="s">
        <v>76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  <c r="U2" s="43"/>
    </row>
    <row r="3" spans="2:21" s="3" customFormat="1" ht="24" customHeight="1" thickBot="1" x14ac:dyDescent="0.35">
      <c r="B3" s="121" t="s">
        <v>0</v>
      </c>
      <c r="C3" s="122"/>
      <c r="D3" s="127" t="s">
        <v>71</v>
      </c>
      <c r="E3" s="128"/>
      <c r="F3" s="141" t="s">
        <v>13</v>
      </c>
      <c r="G3" s="142"/>
      <c r="H3" s="142"/>
      <c r="I3" s="122"/>
      <c r="J3" s="149" t="s">
        <v>74</v>
      </c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1"/>
    </row>
    <row r="4" spans="2:21" s="3" customFormat="1" ht="24" customHeight="1" x14ac:dyDescent="0.3">
      <c r="B4" s="5" t="s">
        <v>1</v>
      </c>
      <c r="C4" s="6"/>
      <c r="D4" s="129">
        <v>43903</v>
      </c>
      <c r="E4" s="130"/>
      <c r="F4" s="143" t="s">
        <v>14</v>
      </c>
      <c r="G4" s="144"/>
      <c r="H4" s="144"/>
      <c r="I4" s="145"/>
      <c r="J4" s="152" t="s">
        <v>63</v>
      </c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4"/>
    </row>
    <row r="5" spans="2:21" s="3" customFormat="1" ht="24" customHeight="1" x14ac:dyDescent="0.3">
      <c r="B5" s="7" t="s">
        <v>2</v>
      </c>
      <c r="C5" s="8"/>
      <c r="D5" s="47" t="s">
        <v>78</v>
      </c>
      <c r="E5" s="48"/>
      <c r="F5" s="146" t="s">
        <v>15</v>
      </c>
      <c r="G5" s="147"/>
      <c r="H5" s="147"/>
      <c r="I5" s="148"/>
      <c r="J5" s="155" t="s">
        <v>77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7"/>
    </row>
    <row r="6" spans="2:21" s="3" customFormat="1" ht="24" customHeight="1" thickBot="1" x14ac:dyDescent="0.35">
      <c r="B6" s="9" t="s">
        <v>3</v>
      </c>
      <c r="C6" s="10"/>
      <c r="D6" s="44" t="s">
        <v>64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5"/>
      <c r="U6" s="46"/>
    </row>
    <row r="7" spans="2:21" s="3" customFormat="1" ht="24" customHeight="1" thickBot="1" x14ac:dyDescent="0.35">
      <c r="B7" s="11" t="s">
        <v>4</v>
      </c>
      <c r="C7" s="12"/>
      <c r="D7" s="49"/>
      <c r="E7" s="50"/>
      <c r="F7" s="141" t="s">
        <v>16</v>
      </c>
      <c r="G7" s="142"/>
      <c r="H7" s="142"/>
      <c r="I7" s="122"/>
      <c r="J7" s="158">
        <v>43986</v>
      </c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2:21" s="3" customFormat="1" ht="24" customHeight="1" x14ac:dyDescent="0.3">
      <c r="B8" s="18">
        <v>1</v>
      </c>
      <c r="C8" s="60" t="s">
        <v>6</v>
      </c>
      <c r="D8" s="61"/>
      <c r="E8" s="62"/>
      <c r="F8" s="75" t="s">
        <v>72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6"/>
      <c r="U8" s="77"/>
    </row>
    <row r="9" spans="2:21" s="3" customFormat="1" ht="24" customHeight="1" x14ac:dyDescent="0.3">
      <c r="B9" s="14">
        <v>2</v>
      </c>
      <c r="C9" s="57" t="s">
        <v>7</v>
      </c>
      <c r="D9" s="59"/>
      <c r="E9" s="13" t="s">
        <v>39</v>
      </c>
      <c r="F9" s="78" t="s">
        <v>69</v>
      </c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9"/>
      <c r="U9" s="80"/>
    </row>
    <row r="10" spans="2:21" s="3" customFormat="1" ht="24" customHeight="1" x14ac:dyDescent="0.3">
      <c r="B10" s="14">
        <v>3</v>
      </c>
      <c r="C10" s="57" t="s">
        <v>8</v>
      </c>
      <c r="D10" s="58"/>
      <c r="E10" s="59"/>
      <c r="F10" s="81" t="s">
        <v>75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2"/>
      <c r="U10" s="83"/>
    </row>
    <row r="11" spans="2:21" s="3" customFormat="1" ht="24" customHeight="1" thickBot="1" x14ac:dyDescent="0.35">
      <c r="B11" s="20">
        <v>4</v>
      </c>
      <c r="C11" s="54" t="s">
        <v>9</v>
      </c>
      <c r="D11" s="55"/>
      <c r="E11" s="56"/>
      <c r="F11" s="84" t="s">
        <v>73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  <c r="U11" s="86"/>
    </row>
    <row r="12" spans="2:21" s="3" customFormat="1" ht="18" customHeight="1" x14ac:dyDescent="0.3">
      <c r="B12" s="123"/>
      <c r="C12" s="111"/>
      <c r="D12" s="111"/>
      <c r="E12" s="112"/>
      <c r="F12" s="136" t="s">
        <v>19</v>
      </c>
      <c r="G12" s="137"/>
      <c r="H12" s="137"/>
      <c r="I12" s="137"/>
      <c r="J12" s="137"/>
      <c r="K12" s="137"/>
      <c r="L12" s="138"/>
      <c r="M12" s="29" t="s">
        <v>19</v>
      </c>
      <c r="N12" s="19" t="s">
        <v>21</v>
      </c>
      <c r="O12" s="136" t="s">
        <v>20</v>
      </c>
      <c r="P12" s="138"/>
      <c r="Q12" s="30" t="s">
        <v>20</v>
      </c>
      <c r="R12" s="28" t="s">
        <v>61</v>
      </c>
      <c r="S12" s="68" t="s">
        <v>17</v>
      </c>
      <c r="T12" s="68" t="s">
        <v>18</v>
      </c>
      <c r="U12" s="70" t="s">
        <v>70</v>
      </c>
    </row>
    <row r="13" spans="2:21" s="3" customFormat="1" ht="18" customHeight="1" x14ac:dyDescent="0.3">
      <c r="B13" s="124"/>
      <c r="C13" s="114"/>
      <c r="D13" s="114"/>
      <c r="E13" s="115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69"/>
      <c r="T13" s="69"/>
      <c r="U13" s="71"/>
    </row>
    <row r="14" spans="2:21" s="4" customFormat="1" ht="24" customHeight="1" x14ac:dyDescent="0.3">
      <c r="B14" s="67">
        <v>5</v>
      </c>
      <c r="C14" s="63" t="s">
        <v>10</v>
      </c>
      <c r="D14" s="64"/>
      <c r="E14" s="15" t="s">
        <v>40</v>
      </c>
      <c r="F14" s="51">
        <v>227</v>
      </c>
      <c r="G14" s="51">
        <v>44</v>
      </c>
      <c r="H14" s="51">
        <v>0</v>
      </c>
      <c r="I14" s="51">
        <v>6</v>
      </c>
      <c r="J14" s="51">
        <v>0</v>
      </c>
      <c r="K14" s="51">
        <v>4</v>
      </c>
      <c r="L14" s="51">
        <v>0</v>
      </c>
      <c r="M14" s="51">
        <f>SUM(F14:L15)</f>
        <v>281</v>
      </c>
      <c r="N14" s="51">
        <v>3</v>
      </c>
      <c r="O14" s="51">
        <v>13</v>
      </c>
      <c r="P14" s="51">
        <v>0</v>
      </c>
      <c r="Q14" s="51">
        <f>SUM(O14:P15)</f>
        <v>13</v>
      </c>
      <c r="R14" s="51">
        <f>SUM(M14,N14,Q14)</f>
        <v>297</v>
      </c>
      <c r="S14" s="52">
        <v>2104</v>
      </c>
      <c r="T14" s="51">
        <v>16</v>
      </c>
      <c r="U14" s="53">
        <f>SUM(R14:T15)</f>
        <v>2417</v>
      </c>
    </row>
    <row r="15" spans="2:21" s="4" customFormat="1" ht="24" customHeight="1" x14ac:dyDescent="0.3">
      <c r="B15" s="67"/>
      <c r="C15" s="65"/>
      <c r="D15" s="66"/>
      <c r="E15" s="26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1"/>
      <c r="U15" s="53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7.71+8.23+8.07+7.9+7.66+7.43+6.75+5.65</f>
        <v>59.400000000000006</v>
      </c>
      <c r="G16" s="32">
        <f t="shared" ref="G16:M16" si="0">7.71+8.23+8.07+7.9+7.66+7.43+6.75+5.65</f>
        <v>59.400000000000006</v>
      </c>
      <c r="H16" s="32">
        <f t="shared" si="0"/>
        <v>59.400000000000006</v>
      </c>
      <c r="I16" s="32">
        <f t="shared" si="0"/>
        <v>59.400000000000006</v>
      </c>
      <c r="J16" s="32">
        <f t="shared" si="0"/>
        <v>59.400000000000006</v>
      </c>
      <c r="K16" s="32">
        <f t="shared" si="0"/>
        <v>59.400000000000006</v>
      </c>
      <c r="L16" s="32">
        <f t="shared" si="0"/>
        <v>59.400000000000006</v>
      </c>
      <c r="M16" s="32">
        <f t="shared" si="0"/>
        <v>59.400000000000006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6.74+6.33+6.22+5.95+6.74+8.53+8.91+7.87</f>
        <v>57.29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67">
        <v>6</v>
      </c>
      <c r="C17" s="63" t="s">
        <v>11</v>
      </c>
      <c r="D17" s="72"/>
      <c r="E17" s="16" t="s">
        <v>41</v>
      </c>
      <c r="F17" s="35">
        <f t="shared" ref="F17:Q17" si="2">100/F16</f>
        <v>1.6835016835016834</v>
      </c>
      <c r="G17" s="35">
        <f t="shared" si="2"/>
        <v>1.6835016835016834</v>
      </c>
      <c r="H17" s="35">
        <f t="shared" si="2"/>
        <v>1.6835016835016834</v>
      </c>
      <c r="I17" s="35">
        <f t="shared" si="2"/>
        <v>1.6835016835016834</v>
      </c>
      <c r="J17" s="35">
        <f t="shared" si="2"/>
        <v>1.6835016835016834</v>
      </c>
      <c r="K17" s="35">
        <f t="shared" si="2"/>
        <v>1.6835016835016834</v>
      </c>
      <c r="L17" s="35">
        <f t="shared" si="2"/>
        <v>1.6835016835016834</v>
      </c>
      <c r="M17" s="35">
        <f t="shared" si="2"/>
        <v>1.6835016835016834</v>
      </c>
      <c r="N17" s="35">
        <f t="shared" si="2"/>
        <v>1.8615040953090094</v>
      </c>
      <c r="O17" s="35">
        <f t="shared" si="2"/>
        <v>1.8964536317087046</v>
      </c>
      <c r="P17" s="35">
        <f t="shared" si="2"/>
        <v>1.8964536317087046</v>
      </c>
      <c r="Q17" s="35">
        <f t="shared" si="2"/>
        <v>1.8964536317087046</v>
      </c>
      <c r="R17" s="159"/>
      <c r="S17" s="35">
        <f>100/S16</f>
        <v>1.7455053237912377</v>
      </c>
      <c r="T17" s="35">
        <f>100/T16</f>
        <v>1.8162005085361426</v>
      </c>
      <c r="U17" s="87"/>
    </row>
    <row r="18" spans="2:21" s="4" customFormat="1" ht="24" customHeight="1" x14ac:dyDescent="0.3">
      <c r="B18" s="67"/>
      <c r="C18" s="65"/>
      <c r="D18" s="73"/>
      <c r="E18" s="24" t="s">
        <v>22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59"/>
      <c r="S18" s="35"/>
      <c r="T18" s="35"/>
      <c r="U18" s="87"/>
    </row>
    <row r="19" spans="2:21" s="4" customFormat="1" ht="24" customHeight="1" x14ac:dyDescent="0.3">
      <c r="B19" s="67">
        <v>7</v>
      </c>
      <c r="C19" s="63" t="s">
        <v>23</v>
      </c>
      <c r="D19" s="72"/>
      <c r="E19" s="15" t="s">
        <v>42</v>
      </c>
      <c r="F19" s="37">
        <f t="shared" ref="F19:P19" si="3">F14*F17</f>
        <v>382.1548821548821</v>
      </c>
      <c r="G19" s="37">
        <f t="shared" si="3"/>
        <v>74.074074074074076</v>
      </c>
      <c r="H19" s="37">
        <f t="shared" si="3"/>
        <v>0</v>
      </c>
      <c r="I19" s="37">
        <f t="shared" si="3"/>
        <v>10.1010101010101</v>
      </c>
      <c r="J19" s="37">
        <f t="shared" si="3"/>
        <v>0</v>
      </c>
      <c r="K19" s="37">
        <f t="shared" si="3"/>
        <v>6.7340067340067336</v>
      </c>
      <c r="L19" s="37">
        <f t="shared" si="3"/>
        <v>0</v>
      </c>
      <c r="M19" s="37">
        <f t="shared" ref="M19" si="4">M14*M17</f>
        <v>473.06397306397304</v>
      </c>
      <c r="N19" s="37">
        <f t="shared" si="3"/>
        <v>5.584512285927028</v>
      </c>
      <c r="O19" s="37">
        <f t="shared" si="3"/>
        <v>24.65389721221316</v>
      </c>
      <c r="P19" s="37">
        <f t="shared" si="3"/>
        <v>0</v>
      </c>
      <c r="Q19" s="37">
        <f t="shared" ref="Q19" si="5">Q14*Q17</f>
        <v>24.65389721221316</v>
      </c>
      <c r="R19" s="160">
        <f>SUM(M19,N19,Q19)</f>
        <v>503.30238256211322</v>
      </c>
      <c r="S19" s="37">
        <f>S14*S17</f>
        <v>3672.543201256764</v>
      </c>
      <c r="T19" s="37">
        <f>T14*T17</f>
        <v>29.059208136578281</v>
      </c>
      <c r="U19" s="74">
        <f>SUM(R19:T20)</f>
        <v>4204.9047919554559</v>
      </c>
    </row>
    <row r="20" spans="2:21" s="4" customFormat="1" ht="24" customHeight="1" x14ac:dyDescent="0.3">
      <c r="B20" s="67"/>
      <c r="C20" s="65"/>
      <c r="D20" s="73"/>
      <c r="E20" s="26" t="s">
        <v>24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160"/>
      <c r="S20" s="37"/>
      <c r="T20" s="37"/>
      <c r="U20" s="74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122</v>
      </c>
      <c r="G21" s="31">
        <v>122</v>
      </c>
      <c r="H21" s="31">
        <v>122</v>
      </c>
      <c r="I21" s="31">
        <v>122</v>
      </c>
      <c r="J21" s="31">
        <v>122</v>
      </c>
      <c r="K21" s="31">
        <v>122</v>
      </c>
      <c r="L21" s="31">
        <v>122</v>
      </c>
      <c r="M21" s="31">
        <v>122</v>
      </c>
      <c r="N21" s="31">
        <v>123.2</v>
      </c>
      <c r="O21" s="31">
        <v>126.5</v>
      </c>
      <c r="P21" s="31">
        <v>126.5</v>
      </c>
      <c r="Q21" s="31">
        <v>126.5</v>
      </c>
      <c r="R21" s="31"/>
      <c r="S21" s="31">
        <v>120.4</v>
      </c>
      <c r="T21" s="31">
        <v>113.4</v>
      </c>
      <c r="U21" s="34"/>
    </row>
    <row r="22" spans="2:21" s="4" customFormat="1" ht="24" customHeight="1" x14ac:dyDescent="0.3">
      <c r="B22" s="67">
        <v>8</v>
      </c>
      <c r="C22" s="63" t="s">
        <v>25</v>
      </c>
      <c r="D22" s="72"/>
      <c r="E22" s="16" t="s">
        <v>43</v>
      </c>
      <c r="F22" s="39">
        <f>100/F21</f>
        <v>0.81967213114754101</v>
      </c>
      <c r="G22" s="39">
        <f>100/G21</f>
        <v>0.81967213114754101</v>
      </c>
      <c r="H22" s="39">
        <f t="shared" ref="H22:T22" si="6">100/H21</f>
        <v>0.81967213114754101</v>
      </c>
      <c r="I22" s="39">
        <f t="shared" si="6"/>
        <v>0.81967213114754101</v>
      </c>
      <c r="J22" s="39">
        <f t="shared" si="6"/>
        <v>0.81967213114754101</v>
      </c>
      <c r="K22" s="39">
        <f t="shared" si="6"/>
        <v>0.81967213114754101</v>
      </c>
      <c r="L22" s="39">
        <f t="shared" si="6"/>
        <v>0.81967213114754101</v>
      </c>
      <c r="M22" s="39">
        <f t="shared" si="6"/>
        <v>0.81967213114754101</v>
      </c>
      <c r="N22" s="39">
        <f t="shared" si="6"/>
        <v>0.81168831168831168</v>
      </c>
      <c r="O22" s="39">
        <f t="shared" si="6"/>
        <v>0.79051383399209485</v>
      </c>
      <c r="P22" s="39">
        <f t="shared" si="6"/>
        <v>0.79051383399209485</v>
      </c>
      <c r="Q22" s="39">
        <f t="shared" si="6"/>
        <v>0.79051383399209485</v>
      </c>
      <c r="R22" s="161"/>
      <c r="S22" s="39">
        <f t="shared" si="6"/>
        <v>0.83056478405315615</v>
      </c>
      <c r="T22" s="39">
        <f t="shared" si="6"/>
        <v>0.88183421516754845</v>
      </c>
      <c r="U22" s="36"/>
    </row>
    <row r="23" spans="2:21" s="4" customFormat="1" ht="24" customHeight="1" x14ac:dyDescent="0.3">
      <c r="B23" s="67"/>
      <c r="C23" s="65"/>
      <c r="D23" s="73"/>
      <c r="E23" s="26" t="s">
        <v>22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161"/>
      <c r="S23" s="39"/>
      <c r="T23" s="39"/>
      <c r="U23" s="36"/>
    </row>
    <row r="24" spans="2:21" s="4" customFormat="1" ht="24" customHeight="1" x14ac:dyDescent="0.3">
      <c r="B24" s="67">
        <v>9</v>
      </c>
      <c r="C24" s="63" t="s">
        <v>26</v>
      </c>
      <c r="D24" s="72"/>
      <c r="E24" s="15" t="s">
        <v>44</v>
      </c>
      <c r="F24" s="38">
        <f>F19*F22</f>
        <v>313.24170668432959</v>
      </c>
      <c r="G24" s="38">
        <f>G19*G22</f>
        <v>60.716454159077117</v>
      </c>
      <c r="H24" s="38">
        <f t="shared" ref="H24:T24" si="7">H19*H22</f>
        <v>0</v>
      </c>
      <c r="I24" s="38">
        <f t="shared" si="7"/>
        <v>8.279516476237788</v>
      </c>
      <c r="J24" s="38">
        <f t="shared" si="7"/>
        <v>0</v>
      </c>
      <c r="K24" s="38">
        <f t="shared" si="7"/>
        <v>5.5196776508251917</v>
      </c>
      <c r="L24" s="38">
        <f t="shared" si="7"/>
        <v>0</v>
      </c>
      <c r="M24" s="38">
        <f t="shared" ref="M24" si="8">M19*M22</f>
        <v>387.75735497046969</v>
      </c>
      <c r="N24" s="38">
        <f t="shared" si="7"/>
        <v>4.5328833489667435</v>
      </c>
      <c r="O24" s="38">
        <f t="shared" si="7"/>
        <v>19.489246808073645</v>
      </c>
      <c r="P24" s="38">
        <f t="shared" si="7"/>
        <v>0</v>
      </c>
      <c r="Q24" s="38">
        <f t="shared" ref="Q24" si="9">Q19*Q22</f>
        <v>19.489246808073645</v>
      </c>
      <c r="R24" s="162">
        <f>SUM(M24,N24,Q24)</f>
        <v>411.77948512751004</v>
      </c>
      <c r="S24" s="38">
        <f t="shared" si="7"/>
        <v>3050.285050877711</v>
      </c>
      <c r="T24" s="38">
        <f t="shared" si="7"/>
        <v>25.625404000509945</v>
      </c>
      <c r="U24" s="88">
        <f>SUM(R24:T25)</f>
        <v>3487.6899400057314</v>
      </c>
    </row>
    <row r="25" spans="2:21" s="4" customFormat="1" ht="24" customHeight="1" x14ac:dyDescent="0.3">
      <c r="B25" s="67"/>
      <c r="C25" s="65"/>
      <c r="D25" s="73"/>
      <c r="E25" s="26" t="s">
        <v>24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162"/>
      <c r="S25" s="38"/>
      <c r="T25" s="38"/>
      <c r="U25" s="88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98.5</v>
      </c>
      <c r="T26" s="32">
        <v>32.200000000000003</v>
      </c>
      <c r="U26" s="33"/>
    </row>
    <row r="27" spans="2:21" s="4" customFormat="1" ht="24" customHeight="1" x14ac:dyDescent="0.3">
      <c r="B27" s="67">
        <v>10</v>
      </c>
      <c r="C27" s="63" t="s">
        <v>27</v>
      </c>
      <c r="D27" s="72"/>
      <c r="E27" s="15" t="s">
        <v>45</v>
      </c>
      <c r="F27" s="39">
        <f>100/F26</f>
        <v>1.0810810810810811</v>
      </c>
      <c r="G27" s="39">
        <f t="shared" ref="G27:T27" si="10">100/G26</f>
        <v>1.0810810810810811</v>
      </c>
      <c r="H27" s="39">
        <f t="shared" si="10"/>
        <v>1.0810810810810811</v>
      </c>
      <c r="I27" s="39">
        <f t="shared" si="10"/>
        <v>1.0810810810810811</v>
      </c>
      <c r="J27" s="39">
        <f t="shared" si="10"/>
        <v>1.0810810810810811</v>
      </c>
      <c r="K27" s="39">
        <f t="shared" si="10"/>
        <v>1.0810810810810811</v>
      </c>
      <c r="L27" s="39">
        <f t="shared" si="10"/>
        <v>1.0810810810810811</v>
      </c>
      <c r="M27" s="39">
        <f t="shared" si="10"/>
        <v>1.0810810810810811</v>
      </c>
      <c r="N27" s="39">
        <f t="shared" si="10"/>
        <v>1.0090817356205852</v>
      </c>
      <c r="O27" s="39">
        <f t="shared" si="10"/>
        <v>1.0869565217391304</v>
      </c>
      <c r="P27" s="39">
        <f t="shared" si="10"/>
        <v>1.0869565217391304</v>
      </c>
      <c r="Q27" s="39">
        <f t="shared" si="10"/>
        <v>1.0869565217391304</v>
      </c>
      <c r="R27" s="39"/>
      <c r="S27" s="39">
        <f t="shared" si="10"/>
        <v>1.015228426395939</v>
      </c>
      <c r="T27" s="39">
        <f t="shared" si="10"/>
        <v>3.1055900621118009</v>
      </c>
      <c r="U27" s="36"/>
    </row>
    <row r="28" spans="2:21" s="4" customFormat="1" ht="24" customHeight="1" x14ac:dyDescent="0.3">
      <c r="B28" s="67"/>
      <c r="C28" s="65"/>
      <c r="D28" s="73"/>
      <c r="E28" s="26" t="s">
        <v>22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6"/>
    </row>
    <row r="29" spans="2:21" s="4" customFormat="1" ht="24" customHeight="1" x14ac:dyDescent="0.3">
      <c r="B29" s="67">
        <v>11</v>
      </c>
      <c r="C29" s="63" t="s">
        <v>28</v>
      </c>
      <c r="D29" s="72"/>
      <c r="E29" s="15" t="s">
        <v>29</v>
      </c>
      <c r="F29" s="89">
        <f>F24*F27</f>
        <v>338.63968290197795</v>
      </c>
      <c r="G29" s="89">
        <f t="shared" ref="G29:T29" si="11">G24*G27</f>
        <v>65.639409901704994</v>
      </c>
      <c r="H29" s="89">
        <f t="shared" si="11"/>
        <v>0</v>
      </c>
      <c r="I29" s="89">
        <f t="shared" si="11"/>
        <v>8.9508286229597704</v>
      </c>
      <c r="J29" s="89">
        <f t="shared" si="11"/>
        <v>0</v>
      </c>
      <c r="K29" s="89">
        <f t="shared" si="11"/>
        <v>5.9672190819731803</v>
      </c>
      <c r="L29" s="89">
        <f t="shared" si="11"/>
        <v>0</v>
      </c>
      <c r="M29" s="89">
        <f t="shared" ref="M29" si="12">M24*M27</f>
        <v>419.19714050861592</v>
      </c>
      <c r="N29" s="89">
        <f t="shared" si="11"/>
        <v>4.5740497971410123</v>
      </c>
      <c r="O29" s="89">
        <f t="shared" si="11"/>
        <v>21.183963921819178</v>
      </c>
      <c r="P29" s="89">
        <f t="shared" si="11"/>
        <v>0</v>
      </c>
      <c r="Q29" s="89">
        <f t="shared" ref="Q29" si="13">Q24*Q27</f>
        <v>21.183963921819178</v>
      </c>
      <c r="R29" s="163">
        <f>SUM(M29,N29,Q29)</f>
        <v>444.95515422757609</v>
      </c>
      <c r="S29" s="89">
        <f t="shared" si="11"/>
        <v>3096.7360922616353</v>
      </c>
      <c r="T29" s="89">
        <f t="shared" si="11"/>
        <v>79.582000001583665</v>
      </c>
      <c r="U29" s="90">
        <f>SUM(R29:T30)</f>
        <v>3621.2732464907954</v>
      </c>
    </row>
    <row r="30" spans="2:21" s="4" customFormat="1" ht="24" customHeight="1" x14ac:dyDescent="0.3">
      <c r="B30" s="67"/>
      <c r="C30" s="65"/>
      <c r="D30" s="73"/>
      <c r="E30" s="26" t="s">
        <v>24</v>
      </c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163"/>
      <c r="S30" s="89"/>
      <c r="T30" s="89"/>
      <c r="U30" s="90"/>
    </row>
    <row r="31" spans="2:21" s="4" customFormat="1" ht="24" customHeight="1" x14ac:dyDescent="0.3">
      <c r="B31" s="67">
        <v>12</v>
      </c>
      <c r="C31" s="63" t="s">
        <v>30</v>
      </c>
      <c r="D31" s="64"/>
      <c r="E31" s="101" t="s">
        <v>31</v>
      </c>
      <c r="F31" s="103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5"/>
    </row>
    <row r="32" spans="2:21" s="4" customFormat="1" ht="24" customHeight="1" thickBot="1" x14ac:dyDescent="0.35">
      <c r="B32" s="98"/>
      <c r="C32" s="99"/>
      <c r="D32" s="100"/>
      <c r="E32" s="102"/>
      <c r="F32" s="106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8"/>
    </row>
    <row r="33" spans="2:21" s="4" customFormat="1" ht="24" customHeight="1" x14ac:dyDescent="0.3">
      <c r="B33" s="91">
        <v>13</v>
      </c>
      <c r="C33" s="92" t="s">
        <v>32</v>
      </c>
      <c r="D33" s="93"/>
      <c r="E33" s="19" t="s">
        <v>46</v>
      </c>
      <c r="F33" s="94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4"/>
      <c r="T33" s="94"/>
      <c r="U33" s="96"/>
    </row>
    <row r="34" spans="2:21" s="4" customFormat="1" ht="24" customHeight="1" x14ac:dyDescent="0.3">
      <c r="B34" s="67"/>
      <c r="C34" s="65"/>
      <c r="D34" s="66"/>
      <c r="E34" s="13" t="s">
        <v>22</v>
      </c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7"/>
    </row>
    <row r="35" spans="2:21" s="4" customFormat="1" ht="24" customHeight="1" x14ac:dyDescent="0.3">
      <c r="B35" s="67">
        <v>14</v>
      </c>
      <c r="C35" s="63" t="s">
        <v>33</v>
      </c>
      <c r="D35" s="64"/>
      <c r="E35" s="13" t="s">
        <v>47</v>
      </c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7"/>
    </row>
    <row r="36" spans="2:21" s="4" customFormat="1" ht="24" customHeight="1" thickBot="1" x14ac:dyDescent="0.35">
      <c r="B36" s="98"/>
      <c r="C36" s="99"/>
      <c r="D36" s="100"/>
      <c r="E36" s="21" t="s">
        <v>12</v>
      </c>
      <c r="F36" s="109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109"/>
      <c r="T36" s="109"/>
      <c r="U36" s="131"/>
    </row>
    <row r="37" spans="2:21" s="4" customFormat="1" ht="24" customHeight="1" x14ac:dyDescent="0.3">
      <c r="B37" s="91">
        <v>15</v>
      </c>
      <c r="C37" s="92" t="s">
        <v>34</v>
      </c>
      <c r="D37" s="93"/>
      <c r="E37" s="19" t="s">
        <v>48</v>
      </c>
      <c r="F37" s="110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2"/>
      <c r="U37" s="96"/>
    </row>
    <row r="38" spans="2:21" s="4" customFormat="1" ht="24" customHeight="1" x14ac:dyDescent="0.3">
      <c r="B38" s="67"/>
      <c r="C38" s="65"/>
      <c r="D38" s="66"/>
      <c r="E38" s="13" t="s">
        <v>22</v>
      </c>
      <c r="F38" s="113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5"/>
      <c r="U38" s="97"/>
    </row>
    <row r="39" spans="2:21" s="4" customFormat="1" ht="24" customHeight="1" x14ac:dyDescent="0.3">
      <c r="B39" s="67">
        <v>16</v>
      </c>
      <c r="C39" s="63" t="s">
        <v>35</v>
      </c>
      <c r="D39" s="64"/>
      <c r="E39" s="13" t="s">
        <v>49</v>
      </c>
      <c r="F39" s="103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39"/>
      <c r="U39" s="97"/>
    </row>
    <row r="40" spans="2:21" s="4" customFormat="1" ht="24" customHeight="1" thickBot="1" x14ac:dyDescent="0.35">
      <c r="B40" s="98"/>
      <c r="C40" s="99"/>
      <c r="D40" s="100"/>
      <c r="E40" s="21" t="s">
        <v>36</v>
      </c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40"/>
      <c r="U40" s="131"/>
    </row>
    <row r="41" spans="2:21" s="4" customFormat="1" ht="24" customHeight="1" x14ac:dyDescent="0.3">
      <c r="B41" s="132">
        <v>17</v>
      </c>
      <c r="C41" s="133" t="s">
        <v>37</v>
      </c>
      <c r="D41" s="134"/>
      <c r="E41" s="17" t="s">
        <v>50</v>
      </c>
      <c r="F41" s="110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2"/>
      <c r="U41" s="135"/>
    </row>
    <row r="42" spans="2:21" s="4" customFormat="1" ht="24" customHeight="1" x14ac:dyDescent="0.3">
      <c r="B42" s="67"/>
      <c r="C42" s="65"/>
      <c r="D42" s="66"/>
      <c r="E42" s="13" t="s">
        <v>22</v>
      </c>
      <c r="F42" s="113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5"/>
      <c r="U42" s="97"/>
    </row>
    <row r="43" spans="2:21" s="4" customFormat="1" ht="24" customHeight="1" x14ac:dyDescent="0.3">
      <c r="B43" s="67">
        <v>18</v>
      </c>
      <c r="C43" s="63" t="s">
        <v>38</v>
      </c>
      <c r="D43" s="64"/>
      <c r="E43" s="13" t="s">
        <v>51</v>
      </c>
      <c r="F43" s="103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39"/>
      <c r="U43" s="97"/>
    </row>
    <row r="44" spans="2:21" s="4" customFormat="1" ht="24" customHeight="1" thickBot="1" x14ac:dyDescent="0.35">
      <c r="B44" s="98"/>
      <c r="C44" s="99"/>
      <c r="D44" s="100"/>
      <c r="E44" s="21" t="s">
        <v>36</v>
      </c>
      <c r="F44" s="106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40"/>
      <c r="U44" s="131"/>
    </row>
    <row r="45" spans="2:21" s="4" customFormat="1" ht="15" customHeight="1" x14ac:dyDescent="0.3">
      <c r="B45" s="116" t="s">
        <v>5</v>
      </c>
      <c r="C45" s="117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6"/>
    </row>
    <row r="46" spans="2:21" s="4" customFormat="1" ht="48" customHeight="1" thickBot="1" x14ac:dyDescent="0.35">
      <c r="B46" s="118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20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2020-02-18T11:47:00Z</cp:lastPrinted>
  <dcterms:created xsi:type="dcterms:W3CDTF">2019-09-10T08:33:34Z</dcterms:created>
  <dcterms:modified xsi:type="dcterms:W3CDTF">2020-06-05T08:47:27Z</dcterms:modified>
</cp:coreProperties>
</file>