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ada_zastupitelstvo\2024\vyúčtování 2023\"/>
    </mc:Choice>
  </mc:AlternateContent>
  <xr:revisionPtr revIDLastSave="0" documentId="13_ncr:1_{8B0B15B6-90DE-4CFE-A587-6849CAF92C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4" i="1"/>
  <c r="F18" i="1"/>
  <c r="F17" i="1"/>
  <c r="G18" i="1"/>
  <c r="G17" i="1"/>
  <c r="G12" i="1"/>
  <c r="G15" i="1" l="1"/>
  <c r="F15" i="1" s="1"/>
  <c r="G14" i="1"/>
  <c r="C20" i="1"/>
  <c r="B20" i="1" l="1"/>
  <c r="G16" i="1"/>
  <c r="F16" i="1" s="1"/>
  <c r="G13" i="1"/>
  <c r="F13" i="1" s="1"/>
  <c r="G19" i="1"/>
  <c r="F19" i="1" s="1"/>
  <c r="F20" i="1" l="1"/>
  <c r="D20" i="1"/>
  <c r="E20" i="1"/>
  <c r="G6" i="1"/>
  <c r="G8" i="1" s="1"/>
  <c r="G20" i="1" l="1"/>
  <c r="G5" i="1" s="1"/>
  <c r="G23" i="1" l="1"/>
  <c r="G7" i="1" l="1"/>
</calcChain>
</file>

<file path=xl/sharedStrings.xml><?xml version="1.0" encoding="utf-8"?>
<sst xmlns="http://schemas.openxmlformats.org/spreadsheetml/2006/main" count="38" uniqueCount="26">
  <si>
    <t>Dopravce</t>
  </si>
  <si>
    <t>GW Train Regio a.s.</t>
  </si>
  <si>
    <t>České dráhy, a.s. - elektrická trakce</t>
  </si>
  <si>
    <t>České dráhy, a.s. - motorová trakce</t>
  </si>
  <si>
    <t>České dráhy, a.s. - Tábor - Bechyně</t>
  </si>
  <si>
    <t>dotace ze státního rozpočtu</t>
  </si>
  <si>
    <t>celkem</t>
  </si>
  <si>
    <t>celkem z rozpočtu Jihočeského kraje</t>
  </si>
  <si>
    <t xml:space="preserve"> neodjeté vlaky</t>
  </si>
  <si>
    <t>DPMČB - trolejbusy</t>
  </si>
  <si>
    <t>úhrada kompenzace celkem</t>
  </si>
  <si>
    <t>úhrada dotací ze státního rozpočtu</t>
  </si>
  <si>
    <t>úhrada z rozpočtu Jihočeského kraje</t>
  </si>
  <si>
    <t>xxx</t>
  </si>
  <si>
    <t>kompenzace skutečných nákladů a výnosů v Kč dle vyúčtování dopravce*</t>
  </si>
  <si>
    <t>podíl dotace ze státního rozpočtu na drážní dopravu</t>
  </si>
  <si>
    <t>zaplacené zálohové platby v roce 2023</t>
  </si>
  <si>
    <t>úhrada v r. 2023 za vícenáklady v souvislosti se zhoršenou infrastrukturou šumavských tratí</t>
  </si>
  <si>
    <t>GW Train Regio a.s. (vícenáklady vlaky)</t>
  </si>
  <si>
    <t>GW Train Regio a.s. (vícenáklady busy)</t>
  </si>
  <si>
    <t>České dráhy, a.s. - el. trakce (nová smlouva)</t>
  </si>
  <si>
    <r>
      <t xml:space="preserve">Přehled vyúčtování kompenzací JčK ve veřejné osobní drážní dopravě za období 1. 1. 2023 - 31. 12. </t>
    </r>
    <r>
      <rPr>
        <b/>
        <sz val="14"/>
        <rFont val="Arial"/>
        <family val="2"/>
        <charset val="238"/>
      </rPr>
      <t>2023</t>
    </r>
  </si>
  <si>
    <t>doplatek kompenzace za rok 2023</t>
  </si>
  <si>
    <t>kompenzace Jihočeského kraje za rok 2023 CELKEM</t>
  </si>
  <si>
    <t>* součástí kompenzace skutečných nákladů a výnosů u dopravce GW Train Regio je protarifovací ztráta JIKORD plus ve výši 26 113,- Kč</t>
  </si>
  <si>
    <t>Příloha č. 2 návrhu č. 153/ZK/24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</si>
</sst>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Kč&quot;"/>
    <numFmt numFmtId="165" formatCode="_-* #,##0.00\ _K_č_-;\-* #,##0.0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/>
    <xf numFmtId="0" fontId="8" fillId="0" borderId="0" xfId="0" applyFont="1"/>
    <xf numFmtId="0" fontId="7" fillId="0" borderId="1" xfId="2" applyFont="1" applyBorder="1"/>
    <xf numFmtId="0" fontId="10" fillId="0" borderId="2" xfId="2" applyFont="1" applyBorder="1"/>
    <xf numFmtId="0" fontId="11" fillId="0" borderId="2" xfId="2" applyFont="1" applyBorder="1"/>
    <xf numFmtId="3" fontId="12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1" fillId="0" borderId="11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13" fillId="0" borderId="0" xfId="0" applyFont="1"/>
    <xf numFmtId="0" fontId="7" fillId="0" borderId="16" xfId="2" applyFont="1" applyBorder="1"/>
    <xf numFmtId="0" fontId="14" fillId="0" borderId="0" xfId="0" applyFont="1"/>
    <xf numFmtId="0" fontId="11" fillId="0" borderId="4" xfId="0" applyFont="1" applyBorder="1"/>
    <xf numFmtId="4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 wrapText="1"/>
    </xf>
    <xf numFmtId="0" fontId="11" fillId="0" borderId="3" xfId="0" applyFont="1" applyBorder="1"/>
    <xf numFmtId="4" fontId="11" fillId="0" borderId="3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/>
    </xf>
    <xf numFmtId="0" fontId="7" fillId="0" borderId="12" xfId="0" applyFont="1" applyBorder="1"/>
    <xf numFmtId="4" fontId="11" fillId="0" borderId="19" xfId="0" applyNumberFormat="1" applyFont="1" applyBorder="1" applyAlignment="1">
      <alignment vertical="center" wrapText="1"/>
    </xf>
    <xf numFmtId="43" fontId="7" fillId="0" borderId="0" xfId="5" applyFont="1"/>
    <xf numFmtId="4" fontId="7" fillId="0" borderId="21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vertical="center"/>
    </xf>
    <xf numFmtId="164" fontId="11" fillId="0" borderId="0" xfId="0" applyNumberFormat="1" applyFont="1"/>
    <xf numFmtId="4" fontId="11" fillId="0" borderId="28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" fontId="6" fillId="0" borderId="0" xfId="0" applyNumberFormat="1" applyFont="1"/>
    <xf numFmtId="10" fontId="11" fillId="0" borderId="0" xfId="0" applyNumberFormat="1" applyFont="1"/>
    <xf numFmtId="0" fontId="7" fillId="0" borderId="30" xfId="2" applyFont="1" applyBorder="1"/>
    <xf numFmtId="0" fontId="7" fillId="0" borderId="14" xfId="2" applyFont="1" applyBorder="1"/>
    <xf numFmtId="4" fontId="11" fillId="0" borderId="8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>
      <alignment vertical="center" wrapText="1"/>
    </xf>
    <xf numFmtId="4" fontId="11" fillId="0" borderId="15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 wrapText="1"/>
    </xf>
    <xf numFmtId="4" fontId="7" fillId="0" borderId="15" xfId="8" applyNumberFormat="1" applyFont="1" applyBorder="1" applyAlignment="1">
      <alignment vertical="center" wrapText="1"/>
    </xf>
    <xf numFmtId="4" fontId="7" fillId="0" borderId="27" xfId="0" applyNumberFormat="1" applyFont="1" applyBorder="1" applyAlignment="1">
      <alignment vertical="center"/>
    </xf>
    <xf numFmtId="4" fontId="7" fillId="0" borderId="27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 wrapText="1"/>
    </xf>
    <xf numFmtId="4" fontId="7" fillId="0" borderId="31" xfId="0" applyNumberFormat="1" applyFont="1" applyBorder="1" applyAlignment="1">
      <alignment vertical="center" wrapText="1"/>
    </xf>
    <xf numFmtId="4" fontId="7" fillId="0" borderId="32" xfId="0" applyNumberFormat="1" applyFont="1" applyBorder="1" applyAlignment="1">
      <alignment vertical="center" wrapText="1"/>
    </xf>
    <xf numFmtId="4" fontId="11" fillId="0" borderId="18" xfId="0" applyNumberFormat="1" applyFont="1" applyBorder="1" applyAlignment="1">
      <alignment vertical="center" wrapText="1"/>
    </xf>
    <xf numFmtId="4" fontId="7" fillId="0" borderId="17" xfId="0" applyNumberFormat="1" applyFont="1" applyBorder="1" applyAlignment="1">
      <alignment vertical="center" wrapText="1"/>
    </xf>
    <xf numFmtId="4" fontId="7" fillId="0" borderId="29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/>
    </xf>
    <xf numFmtId="4" fontId="7" fillId="0" borderId="25" xfId="0" applyNumberFormat="1" applyFont="1" applyBorder="1"/>
    <xf numFmtId="4" fontId="11" fillId="0" borderId="13" xfId="0" applyNumberFormat="1" applyFont="1" applyBorder="1"/>
    <xf numFmtId="4" fontId="7" fillId="0" borderId="2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10">
    <cellStyle name="Čárka" xfId="5" builtinId="3"/>
    <cellStyle name="Čárka 2 4" xfId="9" xr:uid="{49E29422-4988-4AF7-B564-356B346AFE13}"/>
    <cellStyle name="Normální" xfId="0" builtinId="0"/>
    <cellStyle name="Normální 2" xfId="6" xr:uid="{973FAF20-6AB8-4D18-A6DD-68AAC2724D7F}"/>
    <cellStyle name="Normální 4 2" xfId="8" xr:uid="{3D86F8EA-F24F-44AE-936B-5FA29840B054}"/>
    <cellStyle name="normální 5" xfId="1" xr:uid="{00000000-0005-0000-0000-000001000000}"/>
    <cellStyle name="normální 6" xfId="2" xr:uid="{00000000-0005-0000-0000-000002000000}"/>
    <cellStyle name="normální 7" xfId="3" xr:uid="{00000000-0005-0000-0000-000003000000}"/>
    <cellStyle name="normální 8" xfId="4" xr:uid="{00000000-0005-0000-0000-000004000000}"/>
    <cellStyle name="Procenta 2" xfId="7" xr:uid="{E0BB0C0B-1B23-4443-803A-8C568A2773D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workbookViewId="0">
      <selection activeCell="N11" sqref="N11"/>
    </sheetView>
  </sheetViews>
  <sheetFormatPr defaultColWidth="8.85546875" defaultRowHeight="14.25" x14ac:dyDescent="0.2"/>
  <cols>
    <col min="1" max="1" width="42.5703125" style="1" customWidth="1"/>
    <col min="2" max="3" width="18" style="1" customWidth="1"/>
    <col min="4" max="4" width="20.140625" style="1" customWidth="1"/>
    <col min="5" max="5" width="14" style="1" customWidth="1"/>
    <col min="6" max="6" width="17.85546875" style="1" customWidth="1"/>
    <col min="7" max="7" width="20.5703125" style="1" bestFit="1" customWidth="1"/>
    <col min="8" max="16384" width="8.85546875" style="1"/>
  </cols>
  <sheetData>
    <row r="1" spans="1:7" x14ac:dyDescent="0.2">
      <c r="E1" s="57" t="s">
        <v>25</v>
      </c>
      <c r="F1" s="57"/>
      <c r="G1" s="57"/>
    </row>
    <row r="3" spans="1:7" ht="18" x14ac:dyDescent="0.25">
      <c r="A3" s="2" t="s">
        <v>21</v>
      </c>
    </row>
    <row r="4" spans="1:7" ht="18" x14ac:dyDescent="0.25">
      <c r="A4" s="2"/>
    </row>
    <row r="5" spans="1:7" ht="15" x14ac:dyDescent="0.25">
      <c r="A5" t="s">
        <v>10</v>
      </c>
      <c r="G5" s="27">
        <f>G20</f>
        <v>883437368.82000005</v>
      </c>
    </row>
    <row r="6" spans="1:7" ht="15" x14ac:dyDescent="0.25">
      <c r="A6" t="s">
        <v>11</v>
      </c>
      <c r="G6" s="27">
        <f>G22</f>
        <v>205636647</v>
      </c>
    </row>
    <row r="7" spans="1:7" ht="15" x14ac:dyDescent="0.25">
      <c r="A7" t="s">
        <v>12</v>
      </c>
      <c r="G7" s="27">
        <f>G23</f>
        <v>677800721.82000005</v>
      </c>
    </row>
    <row r="8" spans="1:7" ht="15" x14ac:dyDescent="0.25">
      <c r="A8" t="s">
        <v>15</v>
      </c>
      <c r="G8" s="31">
        <f>G6/(G12+G13+G14+G15+G16)</f>
        <v>0.23455877353169427</v>
      </c>
    </row>
    <row r="9" spans="1:7" ht="15" thickBot="1" x14ac:dyDescent="0.25"/>
    <row r="10" spans="1:7" ht="14.45" customHeight="1" x14ac:dyDescent="0.2">
      <c r="A10" s="60" t="s">
        <v>0</v>
      </c>
      <c r="B10" s="62" t="s">
        <v>16</v>
      </c>
      <c r="C10" s="62" t="s">
        <v>17</v>
      </c>
      <c r="D10" s="62" t="s">
        <v>14</v>
      </c>
      <c r="E10" s="64" t="s">
        <v>8</v>
      </c>
      <c r="F10" s="64" t="s">
        <v>22</v>
      </c>
      <c r="G10" s="58" t="s">
        <v>23</v>
      </c>
    </row>
    <row r="11" spans="1:7" ht="108.4" customHeight="1" thickBot="1" x14ac:dyDescent="0.25">
      <c r="A11" s="61"/>
      <c r="B11" s="63"/>
      <c r="C11" s="63"/>
      <c r="D11" s="63"/>
      <c r="E11" s="65"/>
      <c r="F11" s="65"/>
      <c r="G11" s="59"/>
    </row>
    <row r="12" spans="1:7" ht="18" customHeight="1" x14ac:dyDescent="0.2">
      <c r="A12" s="33" t="s">
        <v>2</v>
      </c>
      <c r="B12" s="38">
        <v>465277202</v>
      </c>
      <c r="C12" s="38" t="s">
        <v>13</v>
      </c>
      <c r="D12" s="39">
        <v>465277202</v>
      </c>
      <c r="E12" s="40">
        <v>238822.07</v>
      </c>
      <c r="F12" s="37">
        <f>G12-B12</f>
        <v>-238822.06999999285</v>
      </c>
      <c r="G12" s="34">
        <f>D12-E12</f>
        <v>465038379.93000001</v>
      </c>
    </row>
    <row r="13" spans="1:7" ht="18" customHeight="1" x14ac:dyDescent="0.2">
      <c r="A13" s="32" t="s">
        <v>20</v>
      </c>
      <c r="B13" s="41">
        <v>29980205</v>
      </c>
      <c r="C13" s="41" t="s">
        <v>13</v>
      </c>
      <c r="D13" s="41">
        <v>29980205</v>
      </c>
      <c r="E13" s="42">
        <v>59897.760000000002</v>
      </c>
      <c r="F13" s="36">
        <f t="shared" ref="F13:F16" si="0">G13-B13</f>
        <v>-59897.760000001639</v>
      </c>
      <c r="G13" s="35">
        <f>D13-E13</f>
        <v>29920307.239999998</v>
      </c>
    </row>
    <row r="14" spans="1:7" ht="18" customHeight="1" x14ac:dyDescent="0.2">
      <c r="A14" s="3" t="s">
        <v>3</v>
      </c>
      <c r="B14" s="41">
        <v>246978375</v>
      </c>
      <c r="C14" s="41" t="s">
        <v>13</v>
      </c>
      <c r="D14" s="41">
        <v>183487582.99000001</v>
      </c>
      <c r="E14" s="43">
        <v>131604.64000000001</v>
      </c>
      <c r="F14" s="36">
        <f>G14-B14</f>
        <v>-63622396.649999976</v>
      </c>
      <c r="G14" s="36">
        <f>D14-E14</f>
        <v>183355978.35000002</v>
      </c>
    </row>
    <row r="15" spans="1:7" ht="18" customHeight="1" x14ac:dyDescent="0.2">
      <c r="A15" s="3" t="s">
        <v>4</v>
      </c>
      <c r="B15" s="44">
        <v>35922828</v>
      </c>
      <c r="C15" s="44" t="s">
        <v>13</v>
      </c>
      <c r="D15" s="44">
        <v>35200264.689999998</v>
      </c>
      <c r="E15" s="43">
        <v>14980.97</v>
      </c>
      <c r="F15" s="36">
        <f t="shared" si="0"/>
        <v>-737544.28000000119</v>
      </c>
      <c r="G15" s="36">
        <f>D15-E15</f>
        <v>35185283.719999999</v>
      </c>
    </row>
    <row r="16" spans="1:7" ht="18" customHeight="1" thickBot="1" x14ac:dyDescent="0.25">
      <c r="A16" s="12" t="s">
        <v>1</v>
      </c>
      <c r="B16" s="45">
        <v>163211832</v>
      </c>
      <c r="C16" s="45" t="s">
        <v>13</v>
      </c>
      <c r="D16" s="45">
        <v>163237945</v>
      </c>
      <c r="E16" s="46">
        <v>42284.42</v>
      </c>
      <c r="F16" s="47">
        <f t="shared" si="0"/>
        <v>-16171.419999986887</v>
      </c>
      <c r="G16" s="47">
        <f>D16-E16</f>
        <v>163195660.58000001</v>
      </c>
    </row>
    <row r="17" spans="1:7" ht="18" customHeight="1" x14ac:dyDescent="0.2">
      <c r="A17" s="32" t="s">
        <v>18</v>
      </c>
      <c r="B17" s="48" t="s">
        <v>13</v>
      </c>
      <c r="C17" s="48">
        <v>2791859</v>
      </c>
      <c r="D17" s="48" t="s">
        <v>13</v>
      </c>
      <c r="E17" s="49" t="s">
        <v>13</v>
      </c>
      <c r="F17" s="50">
        <f>G17-C17</f>
        <v>0</v>
      </c>
      <c r="G17" s="50">
        <f>C17</f>
        <v>2791859</v>
      </c>
    </row>
    <row r="18" spans="1:7" ht="18" customHeight="1" x14ac:dyDescent="0.2">
      <c r="A18" s="3" t="s">
        <v>19</v>
      </c>
      <c r="B18" s="51" t="s">
        <v>13</v>
      </c>
      <c r="C18" s="51">
        <v>1149200</v>
      </c>
      <c r="D18" s="51" t="s">
        <v>13</v>
      </c>
      <c r="E18" s="52" t="s">
        <v>13</v>
      </c>
      <c r="F18" s="36">
        <f>G18-C18</f>
        <v>0</v>
      </c>
      <c r="G18" s="50">
        <f>C18</f>
        <v>1149200</v>
      </c>
    </row>
    <row r="19" spans="1:7" ht="18" customHeight="1" thickBot="1" x14ac:dyDescent="0.3">
      <c r="A19" s="12" t="s">
        <v>9</v>
      </c>
      <c r="B19" s="45">
        <v>2922972</v>
      </c>
      <c r="C19" s="45" t="s">
        <v>13</v>
      </c>
      <c r="D19" s="53">
        <v>2800700</v>
      </c>
      <c r="E19" s="54" t="s">
        <v>13</v>
      </c>
      <c r="F19" s="55">
        <f>G19-B19</f>
        <v>-122272</v>
      </c>
      <c r="G19" s="50">
        <f>D19</f>
        <v>2800700</v>
      </c>
    </row>
    <row r="20" spans="1:7" ht="20.100000000000001" customHeight="1" thickBot="1" x14ac:dyDescent="0.3">
      <c r="A20" s="14" t="s">
        <v>6</v>
      </c>
      <c r="B20" s="15">
        <f t="shared" ref="B20:G20" si="1">SUM(B12:B19)</f>
        <v>944293414</v>
      </c>
      <c r="C20" s="15">
        <f t="shared" si="1"/>
        <v>3941059</v>
      </c>
      <c r="D20" s="15">
        <f t="shared" si="1"/>
        <v>879983899.68000007</v>
      </c>
      <c r="E20" s="28">
        <f t="shared" si="1"/>
        <v>487589.86</v>
      </c>
      <c r="F20" s="29">
        <f t="shared" si="1"/>
        <v>-64797104.179999962</v>
      </c>
      <c r="G20" s="16">
        <f t="shared" si="1"/>
        <v>883437368.82000005</v>
      </c>
    </row>
    <row r="21" spans="1:7" ht="20.100000000000001" customHeight="1" thickBot="1" x14ac:dyDescent="0.3">
      <c r="A21" s="17"/>
      <c r="B21" s="18"/>
      <c r="C21" s="18"/>
      <c r="D21" s="19"/>
      <c r="E21" s="18"/>
      <c r="F21" s="18"/>
      <c r="G21" s="20"/>
    </row>
    <row r="22" spans="1:7" ht="20.100000000000001" customHeight="1" thickBot="1" x14ac:dyDescent="0.25">
      <c r="A22" s="4" t="s">
        <v>5</v>
      </c>
      <c r="B22" s="21"/>
      <c r="C22" s="21"/>
      <c r="D22" s="9"/>
      <c r="E22" s="21"/>
      <c r="F22" s="25"/>
      <c r="G22" s="56">
        <v>205636647</v>
      </c>
    </row>
    <row r="23" spans="1:7" ht="20.100000000000001" customHeight="1" thickBot="1" x14ac:dyDescent="0.3">
      <c r="A23" s="5" t="s">
        <v>7</v>
      </c>
      <c r="B23" s="10"/>
      <c r="C23" s="10"/>
      <c r="D23" s="22"/>
      <c r="E23" s="10"/>
      <c r="F23" s="26"/>
      <c r="G23" s="23">
        <f>G20-G22</f>
        <v>677800721.82000005</v>
      </c>
    </row>
    <row r="24" spans="1:7" ht="18.75" customHeight="1" x14ac:dyDescent="0.25">
      <c r="A24" s="11"/>
      <c r="C24" s="8"/>
      <c r="D24" s="6"/>
    </row>
    <row r="25" spans="1:7" x14ac:dyDescent="0.2">
      <c r="A25" s="13" t="s">
        <v>24</v>
      </c>
      <c r="B25" s="13"/>
      <c r="C25" s="13"/>
      <c r="D25" s="13"/>
      <c r="E25" s="24"/>
      <c r="F25" s="24"/>
      <c r="G25" s="7"/>
    </row>
    <row r="28" spans="1:7" x14ac:dyDescent="0.2">
      <c r="B28" s="30"/>
    </row>
  </sheetData>
  <mergeCells count="8">
    <mergeCell ref="E1:G1"/>
    <mergeCell ref="G10:G11"/>
    <mergeCell ref="A10:A11"/>
    <mergeCell ref="B10:B11"/>
    <mergeCell ref="D10:D11"/>
    <mergeCell ref="F10:F11"/>
    <mergeCell ref="E10:E11"/>
    <mergeCell ref="C10:C11"/>
  </mergeCells>
  <phoneticPr fontId="2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Šedivý Petr</cp:lastModifiedBy>
  <cp:lastPrinted>2022-04-04T07:28:14Z</cp:lastPrinted>
  <dcterms:created xsi:type="dcterms:W3CDTF">2011-09-01T09:14:08Z</dcterms:created>
  <dcterms:modified xsi:type="dcterms:W3CDTF">2024-04-04T10:56:20Z</dcterms:modified>
</cp:coreProperties>
</file>