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_sdileni\OZZL\Rozvoj_venkova\01_Evropske_projekty\2023_OPŽP_Zvláštní_povodně\ZK_09_11_2023\"/>
    </mc:Choice>
  </mc:AlternateContent>
  <xr:revisionPtr revIDLastSave="0" documentId="13_ncr:1_{1A4CA1B2-BF19-4C0D-A95E-197F2FBD8E2F}" xr6:coauthVersionLast="47" xr6:coauthVersionMax="47" xr10:uidLastSave="{00000000-0000-0000-0000-000000000000}"/>
  <bookViews>
    <workbookView xWindow="-24900" yWindow="-630" windowWidth="21600" windowHeight="11385" xr2:uid="{A680273A-F66E-4D92-8FC8-164F4ABD600A}"/>
  </bookViews>
  <sheets>
    <sheet name="List1" sheetId="1" r:id="rId1"/>
    <sheet name="List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8" i="1" l="1"/>
  <c r="H57" i="1"/>
  <c r="J57" i="1" s="1"/>
  <c r="H56" i="1"/>
  <c r="J56" i="1" s="1"/>
  <c r="H55" i="1"/>
  <c r="J55" i="1" s="1"/>
  <c r="H54" i="1"/>
  <c r="J54" i="1" s="1"/>
  <c r="H53" i="1"/>
  <c r="J53" i="1" s="1"/>
  <c r="H52" i="1"/>
  <c r="J52" i="1" s="1"/>
  <c r="H51" i="1"/>
  <c r="J51" i="1" s="1"/>
  <c r="H50" i="1"/>
  <c r="J50" i="1" s="1"/>
  <c r="H49" i="1"/>
  <c r="J49" i="1" s="1"/>
  <c r="H48" i="1"/>
  <c r="J48" i="1" s="1"/>
  <c r="H47" i="1"/>
  <c r="J47" i="1" s="1"/>
  <c r="H46" i="1"/>
  <c r="J46" i="1" s="1"/>
  <c r="H45" i="1"/>
  <c r="J45" i="1" s="1"/>
  <c r="H44" i="1"/>
  <c r="J44" i="1" s="1"/>
  <c r="H43" i="1"/>
  <c r="J43" i="1" s="1"/>
  <c r="H42" i="1"/>
  <c r="J42" i="1" s="1"/>
  <c r="H41" i="1"/>
  <c r="J41" i="1" s="1"/>
  <c r="H40" i="1"/>
  <c r="J40" i="1" s="1"/>
  <c r="H39" i="1"/>
  <c r="J39" i="1" s="1"/>
  <c r="H38" i="1"/>
  <c r="J38" i="1" s="1"/>
  <c r="H37" i="1"/>
  <c r="J37" i="1" s="1"/>
  <c r="H36" i="1"/>
  <c r="J36" i="1" s="1"/>
  <c r="H35" i="1"/>
  <c r="J35" i="1" s="1"/>
  <c r="H34" i="1"/>
  <c r="J34" i="1" s="1"/>
  <c r="H33" i="1"/>
  <c r="J33" i="1" s="1"/>
  <c r="H32" i="1"/>
  <c r="J32" i="1" s="1"/>
  <c r="H31" i="1"/>
  <c r="J31" i="1" s="1"/>
  <c r="H30" i="1"/>
  <c r="J30" i="1" s="1"/>
  <c r="H29" i="1"/>
  <c r="J29" i="1" s="1"/>
  <c r="H28" i="1"/>
  <c r="J28" i="1" s="1"/>
  <c r="H27" i="1"/>
  <c r="J27" i="1" s="1"/>
  <c r="H26" i="1"/>
  <c r="J26" i="1" s="1"/>
  <c r="H25" i="1"/>
  <c r="J25" i="1" s="1"/>
  <c r="H24" i="1"/>
  <c r="J24" i="1" s="1"/>
  <c r="H23" i="1"/>
  <c r="J23" i="1" s="1"/>
  <c r="H22" i="1"/>
  <c r="J22" i="1" s="1"/>
  <c r="H21" i="1"/>
  <c r="J21" i="1" s="1"/>
  <c r="H20" i="1"/>
  <c r="J20" i="1" s="1"/>
  <c r="H19" i="1"/>
  <c r="J19" i="1" s="1"/>
  <c r="H18" i="1"/>
  <c r="J18" i="1" s="1"/>
  <c r="H17" i="1"/>
  <c r="J17" i="1" s="1"/>
  <c r="H16" i="1"/>
  <c r="J16" i="1" s="1"/>
  <c r="H15" i="1"/>
  <c r="J15" i="1" s="1"/>
  <c r="H14" i="1"/>
  <c r="J14" i="1" s="1"/>
  <c r="H13" i="1"/>
  <c r="J13" i="1" s="1"/>
  <c r="H12" i="1"/>
  <c r="J12" i="1" s="1"/>
  <c r="H11" i="1"/>
  <c r="J11" i="1" s="1"/>
  <c r="H10" i="1"/>
  <c r="J10" i="1" s="1"/>
  <c r="H9" i="1"/>
  <c r="J9" i="1" s="1"/>
  <c r="H8" i="1"/>
  <c r="J8" i="1" s="1"/>
  <c r="H7" i="1"/>
  <c r="J7" i="1" s="1"/>
  <c r="H6" i="1"/>
  <c r="J6" i="1" s="1"/>
  <c r="H5" i="1"/>
  <c r="J5" i="1" s="1"/>
  <c r="H4" i="1"/>
  <c r="J4" i="1" s="1"/>
  <c r="J58" i="1" l="1"/>
  <c r="J60" i="1" s="1"/>
  <c r="J61" i="1" s="1"/>
  <c r="H58" i="1"/>
  <c r="J59" i="1" l="1"/>
  <c r="J62" i="1"/>
</calcChain>
</file>

<file path=xl/sharedStrings.xml><?xml version="1.0" encoding="utf-8"?>
<sst xmlns="http://schemas.openxmlformats.org/spreadsheetml/2006/main" count="1073" uniqueCount="297">
  <si>
    <t>poř. č.</t>
  </si>
  <si>
    <t>Obec s rozšířenou působností (ORP)</t>
  </si>
  <si>
    <t>Název VD</t>
  </si>
  <si>
    <t>Kategorie VD</t>
  </si>
  <si>
    <t>Vlastník</t>
  </si>
  <si>
    <t>Provozovatel</t>
  </si>
  <si>
    <t>Délka úseku</t>
  </si>
  <si>
    <t>Jednotková cena šíření ZPV</t>
  </si>
  <si>
    <t>Parametry ZPV</t>
  </si>
  <si>
    <t xml:space="preserve">Celková cena </t>
  </si>
  <si>
    <t>Předpokládaný konec výpočtu rozsahu ZPV</t>
  </si>
  <si>
    <t>působností (ORP)</t>
  </si>
  <si>
    <t>(Správce)</t>
  </si>
  <si>
    <t>km</t>
  </si>
  <si>
    <t>ZPV</t>
  </si>
  <si>
    <t>tis Kč</t>
  </si>
  <si>
    <t>Strakonice</t>
  </si>
  <si>
    <t>Velkorojický rybník</t>
  </si>
  <si>
    <t>III</t>
  </si>
  <si>
    <t>Velkostatek Sedlice s.r.o.</t>
  </si>
  <si>
    <t>Blatenská ryba s.r.o.</t>
  </si>
  <si>
    <t>V profilu soutoku Brložského potoka s Otavou</t>
  </si>
  <si>
    <t>Tábor</t>
  </si>
  <si>
    <t>Obecní rybník</t>
  </si>
  <si>
    <t>Město Jistebnice</t>
  </si>
  <si>
    <t>V profilu hráze VD Chobot</t>
  </si>
  <si>
    <t>Třtinovatý rybník</t>
  </si>
  <si>
    <t>p. Petr Scholle</t>
  </si>
  <si>
    <t>V profilu soutoku Smutné s Kvašťovským potokem</t>
  </si>
  <si>
    <t>Milevsko</t>
  </si>
  <si>
    <t xml:space="preserve">Chobot </t>
  </si>
  <si>
    <t>Královská kanonie  premonstrátů na Strahově</t>
  </si>
  <si>
    <t>Bio Fish s.r.o.</t>
  </si>
  <si>
    <t>V profilu soutoku Smutné s Lužnicí</t>
  </si>
  <si>
    <t>České Budějovice</t>
  </si>
  <si>
    <t>Horní rybník</t>
  </si>
  <si>
    <t>IV</t>
  </si>
  <si>
    <t>Jihočeský kraj</t>
  </si>
  <si>
    <t>Krajské školní hospodářství</t>
  </si>
  <si>
    <t>hráz ryníka Bezdrev</t>
  </si>
  <si>
    <t>Písek</t>
  </si>
  <si>
    <t>Dobevský rybník</t>
  </si>
  <si>
    <t>Soutok s Otavou</t>
  </si>
  <si>
    <t>Humňanský rybník</t>
  </si>
  <si>
    <t>Soutok s Blanicí</t>
  </si>
  <si>
    <t>Rybník Oulehle</t>
  </si>
  <si>
    <t>hráz Tálínského rybníka</t>
  </si>
  <si>
    <t>Prachatice</t>
  </si>
  <si>
    <t>Dolní malovický rybník</t>
  </si>
  <si>
    <t>Horní malovický rybník</t>
  </si>
  <si>
    <t>Myslivna</t>
  </si>
  <si>
    <t>pod soutokem s Bezdrevským potokem</t>
  </si>
  <si>
    <t>Velký hrbovský rybník</t>
  </si>
  <si>
    <t>Barachovec</t>
  </si>
  <si>
    <t>soutok s Otavou</t>
  </si>
  <si>
    <t>Dolní Řepický rybník</t>
  </si>
  <si>
    <t>Horní Řepický rybník</t>
  </si>
  <si>
    <t>Markovec u Žižky</t>
  </si>
  <si>
    <t>Velký Přešťovický rybník</t>
  </si>
  <si>
    <t>Velký Vítkovský rybník</t>
  </si>
  <si>
    <t>Vodňany</t>
  </si>
  <si>
    <t>Bukový rybník</t>
  </si>
  <si>
    <t>hráz Strbského rybníka</t>
  </si>
  <si>
    <t>Černěveský rybník</t>
  </si>
  <si>
    <t>hráz horní malovický rybník</t>
  </si>
  <si>
    <t>Hluboký u Čichtic</t>
  </si>
  <si>
    <t>soutok s Blanicí</t>
  </si>
  <si>
    <t>Horní Svojetín</t>
  </si>
  <si>
    <t>Mlýnský rybník</t>
  </si>
  <si>
    <t>Rozboud</t>
  </si>
  <si>
    <t>Velký Černoháj</t>
  </si>
  <si>
    <t>hráz strpského rybníka</t>
  </si>
  <si>
    <t>Strpský rybník</t>
  </si>
  <si>
    <t>V profilu soutoku Bílého potoka s Blanicí</t>
  </si>
  <si>
    <t>Podroužek</t>
  </si>
  <si>
    <t>V prohfilu hráze Bezdrev</t>
  </si>
  <si>
    <t>Tálínský rybník</t>
  </si>
  <si>
    <t>V porfilu soutoku Tálínského potoku s Blanicí</t>
  </si>
  <si>
    <t>Selibovský rybník</t>
  </si>
  <si>
    <t>V profilu soutoku Olšovky s Blanicí</t>
  </si>
  <si>
    <t>Soustava Starý rybník, Nový rybník, Monika</t>
  </si>
  <si>
    <t>V profilu soutoku Zorkovického potoka s Otavou</t>
  </si>
  <si>
    <t>Blatná</t>
  </si>
  <si>
    <t>Hubenovský (Hubenov) rybník</t>
  </si>
  <si>
    <t>rodina Vaníčků</t>
  </si>
  <si>
    <t>Rybářství Lnáře s.r.o.</t>
  </si>
  <si>
    <t>soutok Lomnice s Kostrateckým potokem</t>
  </si>
  <si>
    <t>Labuť</t>
  </si>
  <si>
    <t>Germenis Stefanos-Filipos</t>
  </si>
  <si>
    <t>Soutok Lomnice a Skalice</t>
  </si>
  <si>
    <t>Radov</t>
  </si>
  <si>
    <t>Dvůr Lnáře s.r.o.</t>
  </si>
  <si>
    <t>Soutok Lomnice s Kostrateckým potokem</t>
  </si>
  <si>
    <t>Velká Kuš</t>
  </si>
  <si>
    <t>Velký rybník</t>
  </si>
  <si>
    <t>Statek Blatná a.s.</t>
  </si>
  <si>
    <t>Profil hráze Velkorojického rybníka</t>
  </si>
  <si>
    <t>Veský rybník</t>
  </si>
  <si>
    <t>Divák</t>
  </si>
  <si>
    <t>Bělohůrecký rybník</t>
  </si>
  <si>
    <t>Rybářství Třeboň Hld. a.s.</t>
  </si>
  <si>
    <t>Rybářství Hluboká</t>
  </si>
  <si>
    <t>Soutok Bílého potoka s Blanicí</t>
  </si>
  <si>
    <t>Blatec</t>
  </si>
  <si>
    <t>V profilu hráze VD Bezdrev</t>
  </si>
  <si>
    <t>Dehtář</t>
  </si>
  <si>
    <t>Rybářství Huboká cz s.r.o.</t>
  </si>
  <si>
    <t>V místě soutoku Dehtářského potoka s Vltavou</t>
  </si>
  <si>
    <t>Dvořiště</t>
  </si>
  <si>
    <t>Rybářství Třeboň</t>
  </si>
  <si>
    <t>V místě soutoku Lužnice s Nežárkou</t>
  </si>
  <si>
    <t>Dačice</t>
  </si>
  <si>
    <t>Chytrov</t>
  </si>
  <si>
    <t>Rybářství Telč a.s.</t>
  </si>
  <si>
    <t>V místě soutoku Bolíkovského motoka s Moravskou Dyjí</t>
  </si>
  <si>
    <t>Rudolecký (Pilský) rybník</t>
  </si>
  <si>
    <t>Jindřichův Hradec</t>
  </si>
  <si>
    <t>Hejtman</t>
  </si>
  <si>
    <t>Natálie Zajícová</t>
  </si>
  <si>
    <t>Rybářství Kardašova Řečice s.r.o.</t>
  </si>
  <si>
    <t>V profilu hráze Ratmírovského rybníka</t>
  </si>
  <si>
    <t>Horní Žišpašský rybník</t>
  </si>
  <si>
    <t>Ing. Michal Šnobr</t>
  </si>
  <si>
    <t>V profilu hráze VD Osika</t>
  </si>
  <si>
    <t>Kardaš</t>
  </si>
  <si>
    <t>Ing. Zbyněk Zajíc</t>
  </si>
  <si>
    <t>V profilu soutoku Řečice s Nežárkou</t>
  </si>
  <si>
    <t>Nový Popelín</t>
  </si>
  <si>
    <t>V profilu hráze Mutina</t>
  </si>
  <si>
    <t>Velká Holná</t>
  </si>
  <si>
    <t>V profilu soutoku Nežárky s Lužnicí</t>
  </si>
  <si>
    <t>Pilný rybník</t>
  </si>
  <si>
    <t>Panství Bechyně</t>
  </si>
  <si>
    <t>Štičí Líheň ESOX s.r.o.</t>
  </si>
  <si>
    <t>V profilu soutoku Bilinského potoka s Lužnicí</t>
  </si>
  <si>
    <t>Soběslav</t>
  </si>
  <si>
    <t>Horusický rybník</t>
  </si>
  <si>
    <t>V profilu silničního mostu za soutokem Lužnice s Nežárkou</t>
  </si>
  <si>
    <t>Starý Bežerovický rybník</t>
  </si>
  <si>
    <t>Panství Bechyně a.s.</t>
  </si>
  <si>
    <t xml:space="preserve">Štičí líheň - ESOX s.r.o., </t>
  </si>
  <si>
    <t>V profilu soutoku Bchyňského potoka s Lužnicí</t>
  </si>
  <si>
    <t>Milava</t>
  </si>
  <si>
    <t>Trhové Sviny</t>
  </si>
  <si>
    <t>Nakolický rybník</t>
  </si>
  <si>
    <t>Rybářství Nové Hrady s.r.o.</t>
  </si>
  <si>
    <t>V profilu soutoku Vyšenského potoku se Stropnicí</t>
  </si>
  <si>
    <t>Týn nad Vltavou</t>
  </si>
  <si>
    <t>Žimutický rybník</t>
  </si>
  <si>
    <t>Rybářství Třeboň Hld a.s.</t>
  </si>
  <si>
    <t>V profilu soutoku Židovy strouhy s Lužnicí</t>
  </si>
  <si>
    <t>Předpokládaná cena dle nákladů obvyklých opatření MŽP</t>
  </si>
  <si>
    <t>DPH 21 %</t>
  </si>
  <si>
    <t>Náklady včetně DPH</t>
  </si>
  <si>
    <t>dotace OPŽP</t>
  </si>
  <si>
    <t>kofinancování JčK</t>
  </si>
  <si>
    <t>Druh VD</t>
  </si>
  <si>
    <t>Typ VD</t>
  </si>
  <si>
    <t>Tok</t>
  </si>
  <si>
    <t>Čís VH mapy</t>
  </si>
  <si>
    <t>Číslo hydr. poř.povodí</t>
  </si>
  <si>
    <t>PBPP (ANO/NE)</t>
  </si>
  <si>
    <t>Poznámka</t>
  </si>
  <si>
    <t>Jednotková cena šíření ZPV (Kč/km)</t>
  </si>
  <si>
    <t>Celková cena (tis. Kč)</t>
  </si>
  <si>
    <t>P</t>
  </si>
  <si>
    <t>Z</t>
  </si>
  <si>
    <t>Brložský potok</t>
  </si>
  <si>
    <t>22-32</t>
  </si>
  <si>
    <t>1-08-02-0700-0-00</t>
  </si>
  <si>
    <t>NE</t>
  </si>
  <si>
    <t>Rojický potok</t>
  </si>
  <si>
    <t>Smutná</t>
  </si>
  <si>
    <t>22-24</t>
  </si>
  <si>
    <t>1-07-04-0930-0-00</t>
  </si>
  <si>
    <t>ANO</t>
  </si>
  <si>
    <t>Křivošínský rybník</t>
  </si>
  <si>
    <t>1-07-04-0940</t>
  </si>
  <si>
    <t>1-07-04-1010-0-00</t>
  </si>
  <si>
    <t>parametry ano, není území ohrožené ZPV</t>
  </si>
  <si>
    <t>-</t>
  </si>
  <si>
    <t>IV*</t>
  </si>
  <si>
    <t>lp Bezdrevského potoka</t>
  </si>
  <si>
    <t>22-43</t>
  </si>
  <si>
    <t>1-06-03-032</t>
  </si>
  <si>
    <t>Škol. ryb. Protivín</t>
  </si>
  <si>
    <t>V</t>
  </si>
  <si>
    <t>Brložský a Bobevský potok</t>
  </si>
  <si>
    <t>22-41</t>
  </si>
  <si>
    <t>1-08-02-080</t>
  </si>
  <si>
    <t>Jihočeský kraj, hospodaření se svěřeným majetkem kraje pro Krajské školní hospodářství</t>
  </si>
  <si>
    <t>&lt;Null&gt;</t>
  </si>
  <si>
    <t>lp Skalského potoka</t>
  </si>
  <si>
    <t>1-08-03-093</t>
  </si>
  <si>
    <t>bpp Tálínského potoka</t>
  </si>
  <si>
    <t>1-08-03-0890-0-10</t>
  </si>
  <si>
    <t xml:space="preserve"> -</t>
  </si>
  <si>
    <t>Úlehle</t>
  </si>
  <si>
    <t>Malovický potok</t>
  </si>
  <si>
    <t>1-06-03-028</t>
  </si>
  <si>
    <t>1-06-03-024</t>
  </si>
  <si>
    <t>Vítkovský potok</t>
  </si>
  <si>
    <t>1-08-02-065</t>
  </si>
  <si>
    <t>Řepický potok</t>
  </si>
  <si>
    <t>1-08-02-049</t>
  </si>
  <si>
    <t>pp Otavy</t>
  </si>
  <si>
    <t>1-08-02-062</t>
  </si>
  <si>
    <t>V, P</t>
  </si>
  <si>
    <t>Rohozná</t>
  </si>
  <si>
    <t>1-08-02-051</t>
  </si>
  <si>
    <t>Libějovický potok</t>
  </si>
  <si>
    <t>1-08-03-080</t>
  </si>
  <si>
    <t>KÚ Jihočeského kraje</t>
  </si>
  <si>
    <t>lp Babího potoka</t>
  </si>
  <si>
    <t>1-08-03-060</t>
  </si>
  <si>
    <t>Radomilický potok</t>
  </si>
  <si>
    <t>1-08-03-081</t>
  </si>
  <si>
    <t>lp Blanice</t>
  </si>
  <si>
    <t>1-08-03-069</t>
  </si>
  <si>
    <t>Rožboudský, V</t>
  </si>
  <si>
    <t>lp Radomilického potoka</t>
  </si>
  <si>
    <t>lp Bezdrevského p.</t>
  </si>
  <si>
    <t>Tálínský potok</t>
  </si>
  <si>
    <t>1-08-03-089</t>
  </si>
  <si>
    <t>Olšovka</t>
  </si>
  <si>
    <t>1-08-03-091</t>
  </si>
  <si>
    <t>Soustava Starý rybník, Nový rybník, Trnov</t>
  </si>
  <si>
    <t xml:space="preserve">P </t>
  </si>
  <si>
    <t xml:space="preserve">Z </t>
  </si>
  <si>
    <t>Zorkovický potok - IDVT 102 79 737 a 102 82 188</t>
  </si>
  <si>
    <t>1-08-02-0570-0-00</t>
  </si>
  <si>
    <t>Jihočeský kraj - Krajské školní hospodářství</t>
  </si>
  <si>
    <t>Buzický biologický rybník</t>
  </si>
  <si>
    <t>Mračovský potok</t>
  </si>
  <si>
    <t>22-14</t>
  </si>
  <si>
    <t>1-08-04-020</t>
  </si>
  <si>
    <t>Hajanský potok</t>
  </si>
  <si>
    <t>1-08-04-010</t>
  </si>
  <si>
    <t>Kostřatský potok</t>
  </si>
  <si>
    <t>1-08-04-0260-1-00</t>
  </si>
  <si>
    <t>V, Pob</t>
  </si>
  <si>
    <t>Pálenecký potok</t>
  </si>
  <si>
    <t>1-08-04-009</t>
  </si>
  <si>
    <t>1-08-04-018</t>
  </si>
  <si>
    <t>1-08-02-068</t>
  </si>
  <si>
    <t>Lomnice</t>
  </si>
  <si>
    <t>1-08-04-003</t>
  </si>
  <si>
    <t>1-08-04-001</t>
  </si>
  <si>
    <t>Bílý potok</t>
  </si>
  <si>
    <t>1-08-03-079/5</t>
  </si>
  <si>
    <t>Jamský potok</t>
  </si>
  <si>
    <t>1-06-03-035</t>
  </si>
  <si>
    <t>Dehtářský potok, ř.km 11,4</t>
  </si>
  <si>
    <t>32-21</t>
  </si>
  <si>
    <t>1-06-03-0130-1-00</t>
  </si>
  <si>
    <t>V, Pob, P</t>
  </si>
  <si>
    <t>Borový a Miletínský potoka</t>
  </si>
  <si>
    <t>22-44</t>
  </si>
  <si>
    <t>1-07-02-055</t>
  </si>
  <si>
    <t>23-33, V, P</t>
  </si>
  <si>
    <t>Bolíkovský potok</t>
  </si>
  <si>
    <t>23-34</t>
  </si>
  <si>
    <t>4-14-01-045</t>
  </si>
  <si>
    <t>Radikovský potok</t>
  </si>
  <si>
    <t>4-14-01-050</t>
  </si>
  <si>
    <t>Pob</t>
  </si>
  <si>
    <t>Hamerský potok</t>
  </si>
  <si>
    <t>1-07-03-042</t>
  </si>
  <si>
    <t>V, P, Pob</t>
  </si>
  <si>
    <t>Dračice</t>
  </si>
  <si>
    <t>1-07-02-011</t>
  </si>
  <si>
    <t>Kardašský potok</t>
  </si>
  <si>
    <t>23-31</t>
  </si>
  <si>
    <t>1-07-03-073</t>
  </si>
  <si>
    <t>pp Olešné</t>
  </si>
  <si>
    <t>23-32</t>
  </si>
  <si>
    <t>1-07-03-045</t>
  </si>
  <si>
    <t>Holenský potok</t>
  </si>
  <si>
    <t>23-33</t>
  </si>
  <si>
    <t>1-07-03-070</t>
  </si>
  <si>
    <t>Holná, V</t>
  </si>
  <si>
    <t>Bilinský potok</t>
  </si>
  <si>
    <t>1-07-04-117</t>
  </si>
  <si>
    <t>Bukovský potok</t>
  </si>
  <si>
    <t>1-07-02-0650-0-00</t>
  </si>
  <si>
    <t>Bechyňský potok</t>
  </si>
  <si>
    <t>22-42</t>
  </si>
  <si>
    <t>1-07-04-002</t>
  </si>
  <si>
    <t>Starý rybník</t>
  </si>
  <si>
    <t>Misníček</t>
  </si>
  <si>
    <t>1-08-02-075</t>
  </si>
  <si>
    <t>Vyšenský potok</t>
  </si>
  <si>
    <t>33-13</t>
  </si>
  <si>
    <t>1-06-02-049</t>
  </si>
  <si>
    <t>Židova strouha</t>
  </si>
  <si>
    <t>1-07-04-113</t>
  </si>
  <si>
    <t>Příloha č. 1 k návrhu usnesení č. 387/ZK/23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</si>
</sst>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 CE"/>
      <family val="2"/>
      <charset val="238"/>
    </font>
    <font>
      <sz val="8"/>
      <name val="Arial CE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name val="Calibri Light"/>
      <family val="2"/>
      <charset val="238"/>
    </font>
    <font>
      <b/>
      <sz val="8"/>
      <name val="Calibri Light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7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0" xfId="0" applyFont="1"/>
    <xf numFmtId="2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164" fontId="3" fillId="0" borderId="9" xfId="1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9" fillId="2" borderId="12" xfId="0" applyFont="1" applyFill="1" applyBorder="1"/>
    <xf numFmtId="164" fontId="4" fillId="2" borderId="13" xfId="1" applyNumberFormat="1" applyFont="1" applyFill="1" applyBorder="1" applyAlignment="1">
      <alignment horizontal="center" vertical="center" wrapText="1"/>
    </xf>
    <xf numFmtId="164" fontId="4" fillId="2" borderId="14" xfId="1" applyNumberFormat="1" applyFont="1" applyFill="1" applyBorder="1" applyAlignment="1">
      <alignment horizontal="center" vertical="center" wrapText="1"/>
    </xf>
    <xf numFmtId="164" fontId="10" fillId="0" borderId="5" xfId="0" applyNumberFormat="1" applyFont="1" applyBorder="1"/>
    <xf numFmtId="164" fontId="10" fillId="0" borderId="7" xfId="0" applyNumberFormat="1" applyFont="1" applyBorder="1"/>
    <xf numFmtId="164" fontId="10" fillId="0" borderId="10" xfId="0" applyNumberFormat="1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164" fontId="3" fillId="0" borderId="4" xfId="1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10" fillId="3" borderId="1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2" fontId="3" fillId="3" borderId="2" xfId="0" applyNumberFormat="1" applyFont="1" applyFill="1" applyBorder="1" applyAlignment="1">
      <alignment horizontal="center" vertical="center" wrapText="1"/>
    </xf>
    <xf numFmtId="164" fontId="3" fillId="3" borderId="2" xfId="1" applyNumberFormat="1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64" fontId="10" fillId="4" borderId="7" xfId="0" applyNumberFormat="1" applyFont="1" applyFill="1" applyBorder="1"/>
    <xf numFmtId="0" fontId="1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right" vertical="center"/>
    </xf>
    <xf numFmtId="0" fontId="10" fillId="2" borderId="12" xfId="0" applyFont="1" applyFill="1" applyBorder="1" applyAlignment="1">
      <alignment horizontal="right" vertical="center"/>
    </xf>
    <xf numFmtId="0" fontId="10" fillId="0" borderId="3" xfId="0" applyFont="1" applyBorder="1" applyAlignment="1">
      <alignment horizontal="right"/>
    </xf>
    <xf numFmtId="0" fontId="10" fillId="0" borderId="4" xfId="0" applyFont="1" applyBorder="1" applyAlignment="1">
      <alignment horizontal="right"/>
    </xf>
    <xf numFmtId="0" fontId="10" fillId="4" borderId="6" xfId="0" applyFont="1" applyFill="1" applyBorder="1" applyAlignment="1">
      <alignment horizontal="right"/>
    </xf>
    <xf numFmtId="0" fontId="10" fillId="4" borderId="1" xfId="0" applyFont="1" applyFill="1" applyBorder="1" applyAlignment="1">
      <alignment horizontal="right"/>
    </xf>
    <xf numFmtId="0" fontId="10" fillId="0" borderId="6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10" fillId="0" borderId="8" xfId="0" applyFont="1" applyBorder="1" applyAlignment="1">
      <alignment horizontal="right"/>
    </xf>
    <xf numFmtId="0" fontId="10" fillId="0" borderId="9" xfId="0" applyFont="1" applyBorder="1" applyAlignment="1">
      <alignment horizontal="right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8462F-67FD-4442-8C67-80A8E3AEE90F}">
  <sheetPr>
    <pageSetUpPr fitToPage="1"/>
  </sheetPr>
  <dimension ref="A1:K62"/>
  <sheetViews>
    <sheetView tabSelected="1" workbookViewId="0">
      <selection activeCell="I1" sqref="I1"/>
    </sheetView>
  </sheetViews>
  <sheetFormatPr defaultRowHeight="15" x14ac:dyDescent="0.25"/>
  <cols>
    <col min="1" max="1" width="9.140625" style="9"/>
    <col min="2" max="2" width="10.28515625" customWidth="1"/>
    <col min="3" max="3" width="22" customWidth="1"/>
    <col min="5" max="5" width="26.7109375" customWidth="1"/>
    <col min="6" max="6" width="20.85546875" customWidth="1"/>
    <col min="8" max="8" width="14.85546875" customWidth="1"/>
    <col min="9" max="9" width="12.7109375" bestFit="1" customWidth="1"/>
    <col min="10" max="10" width="13.5703125" customWidth="1"/>
    <col min="11" max="11" width="35.85546875" bestFit="1" customWidth="1"/>
  </cols>
  <sheetData>
    <row r="1" spans="1:11" ht="15.75" thickBot="1" x14ac:dyDescent="0.3">
      <c r="I1" t="s">
        <v>296</v>
      </c>
    </row>
    <row r="2" spans="1:11" x14ac:dyDescent="0.25">
      <c r="A2" s="56" t="s">
        <v>0</v>
      </c>
      <c r="B2" s="54" t="s">
        <v>1</v>
      </c>
      <c r="C2" s="58" t="s">
        <v>2</v>
      </c>
      <c r="D2" s="54" t="s">
        <v>3</v>
      </c>
      <c r="E2" s="54" t="s">
        <v>4</v>
      </c>
      <c r="F2" s="54" t="s">
        <v>5</v>
      </c>
      <c r="G2" s="54" t="s">
        <v>6</v>
      </c>
      <c r="H2" s="54" t="s">
        <v>7</v>
      </c>
      <c r="I2" s="54" t="s">
        <v>8</v>
      </c>
      <c r="J2" s="54" t="s">
        <v>9</v>
      </c>
      <c r="K2" s="61" t="s">
        <v>10</v>
      </c>
    </row>
    <row r="3" spans="1:11" ht="15.75" thickBot="1" x14ac:dyDescent="0.3">
      <c r="A3" s="57"/>
      <c r="B3" s="55" t="s">
        <v>11</v>
      </c>
      <c r="C3" s="59"/>
      <c r="D3" s="55"/>
      <c r="E3" s="55" t="s">
        <v>12</v>
      </c>
      <c r="F3" s="60"/>
      <c r="G3" s="60" t="s">
        <v>13</v>
      </c>
      <c r="H3" s="60"/>
      <c r="I3" s="60" t="s">
        <v>14</v>
      </c>
      <c r="J3" s="60" t="s">
        <v>15</v>
      </c>
      <c r="K3" s="62"/>
    </row>
    <row r="4" spans="1:11" x14ac:dyDescent="0.25">
      <c r="A4" s="10">
        <v>1</v>
      </c>
      <c r="B4" s="28" t="s">
        <v>16</v>
      </c>
      <c r="C4" s="29" t="s">
        <v>17</v>
      </c>
      <c r="D4" s="51" t="s">
        <v>18</v>
      </c>
      <c r="E4" s="30" t="s">
        <v>19</v>
      </c>
      <c r="F4" s="28" t="s">
        <v>20</v>
      </c>
      <c r="G4" s="31">
        <v>16.8</v>
      </c>
      <c r="H4" s="32">
        <f>G4*40000</f>
        <v>672000</v>
      </c>
      <c r="I4" s="32">
        <v>90000</v>
      </c>
      <c r="J4" s="32">
        <f>H4+I4</f>
        <v>762000</v>
      </c>
      <c r="K4" s="33" t="s">
        <v>21</v>
      </c>
    </row>
    <row r="5" spans="1:11" x14ac:dyDescent="0.25">
      <c r="A5" s="11">
        <v>2</v>
      </c>
      <c r="B5" s="2" t="s">
        <v>22</v>
      </c>
      <c r="C5" s="6" t="s">
        <v>23</v>
      </c>
      <c r="D5" s="1" t="s">
        <v>18</v>
      </c>
      <c r="E5" s="3" t="s">
        <v>24</v>
      </c>
      <c r="F5" s="2" t="s">
        <v>24</v>
      </c>
      <c r="G5" s="5">
        <v>17.52</v>
      </c>
      <c r="H5" s="7">
        <f t="shared" ref="H5:H57" si="0">G5*40000</f>
        <v>700800</v>
      </c>
      <c r="I5" s="7">
        <v>90000</v>
      </c>
      <c r="J5" s="7">
        <f t="shared" ref="J5:J57" si="1">H5+I5</f>
        <v>790800</v>
      </c>
      <c r="K5" s="12" t="s">
        <v>25</v>
      </c>
    </row>
    <row r="6" spans="1:11" ht="22.5" x14ac:dyDescent="0.25">
      <c r="A6" s="11">
        <v>3</v>
      </c>
      <c r="B6" s="2" t="s">
        <v>22</v>
      </c>
      <c r="C6" s="6" t="s">
        <v>26</v>
      </c>
      <c r="D6" s="1" t="s">
        <v>18</v>
      </c>
      <c r="E6" s="3" t="s">
        <v>27</v>
      </c>
      <c r="F6" s="2" t="s">
        <v>27</v>
      </c>
      <c r="G6" s="5">
        <v>10.81</v>
      </c>
      <c r="H6" s="7">
        <f t="shared" si="0"/>
        <v>432400</v>
      </c>
      <c r="I6" s="7">
        <v>90000</v>
      </c>
      <c r="J6" s="7">
        <f t="shared" si="1"/>
        <v>522400</v>
      </c>
      <c r="K6" s="12" t="s">
        <v>28</v>
      </c>
    </row>
    <row r="7" spans="1:11" ht="23.25" thickBot="1" x14ac:dyDescent="0.3">
      <c r="A7" s="13">
        <v>4</v>
      </c>
      <c r="B7" s="14" t="s">
        <v>29</v>
      </c>
      <c r="C7" s="15" t="s">
        <v>30</v>
      </c>
      <c r="D7" s="52" t="s">
        <v>18</v>
      </c>
      <c r="E7" s="16" t="s">
        <v>31</v>
      </c>
      <c r="F7" s="14" t="s">
        <v>32</v>
      </c>
      <c r="G7" s="17">
        <v>27.18</v>
      </c>
      <c r="H7" s="18">
        <f t="shared" si="0"/>
        <v>1087200</v>
      </c>
      <c r="I7" s="18">
        <v>90000</v>
      </c>
      <c r="J7" s="18">
        <f t="shared" si="1"/>
        <v>1177200</v>
      </c>
      <c r="K7" s="19" t="s">
        <v>33</v>
      </c>
    </row>
    <row r="8" spans="1:11" ht="22.5" x14ac:dyDescent="0.25">
      <c r="A8" s="34">
        <v>5</v>
      </c>
      <c r="B8" s="35" t="s">
        <v>34</v>
      </c>
      <c r="C8" s="36" t="s">
        <v>35</v>
      </c>
      <c r="D8" s="27" t="s">
        <v>36</v>
      </c>
      <c r="E8" s="37" t="s">
        <v>37</v>
      </c>
      <c r="F8" s="35" t="s">
        <v>38</v>
      </c>
      <c r="G8" s="38">
        <v>12.71</v>
      </c>
      <c r="H8" s="39">
        <f t="shared" si="0"/>
        <v>508400.00000000006</v>
      </c>
      <c r="I8" s="39">
        <v>90000</v>
      </c>
      <c r="J8" s="39">
        <f t="shared" si="1"/>
        <v>598400</v>
      </c>
      <c r="K8" s="40" t="s">
        <v>39</v>
      </c>
    </row>
    <row r="9" spans="1:11" x14ac:dyDescent="0.25">
      <c r="A9" s="41">
        <v>6</v>
      </c>
      <c r="B9" s="42" t="s">
        <v>40</v>
      </c>
      <c r="C9" s="43" t="s">
        <v>41</v>
      </c>
      <c r="D9" s="26" t="s">
        <v>36</v>
      </c>
      <c r="E9" s="44" t="s">
        <v>37</v>
      </c>
      <c r="F9" s="42" t="s">
        <v>38</v>
      </c>
      <c r="G9" s="45">
        <v>3.31</v>
      </c>
      <c r="H9" s="46">
        <f t="shared" si="0"/>
        <v>132400</v>
      </c>
      <c r="I9" s="46">
        <v>90000</v>
      </c>
      <c r="J9" s="46">
        <f t="shared" si="1"/>
        <v>222400</v>
      </c>
      <c r="K9" s="47" t="s">
        <v>42</v>
      </c>
    </row>
    <row r="10" spans="1:11" x14ac:dyDescent="0.25">
      <c r="A10" s="41">
        <v>7</v>
      </c>
      <c r="B10" s="42" t="s">
        <v>40</v>
      </c>
      <c r="C10" s="43" t="s">
        <v>43</v>
      </c>
      <c r="D10" s="26" t="s">
        <v>36</v>
      </c>
      <c r="E10" s="44" t="s">
        <v>37</v>
      </c>
      <c r="F10" s="42" t="s">
        <v>38</v>
      </c>
      <c r="G10" s="45">
        <v>6.89</v>
      </c>
      <c r="H10" s="46">
        <f t="shared" si="0"/>
        <v>275600</v>
      </c>
      <c r="I10" s="46">
        <v>90000</v>
      </c>
      <c r="J10" s="46">
        <f t="shared" si="1"/>
        <v>365600</v>
      </c>
      <c r="K10" s="47" t="s">
        <v>44</v>
      </c>
    </row>
    <row r="11" spans="1:11" x14ac:dyDescent="0.25">
      <c r="A11" s="41">
        <v>8</v>
      </c>
      <c r="B11" s="42" t="s">
        <v>40</v>
      </c>
      <c r="C11" s="43" t="s">
        <v>45</v>
      </c>
      <c r="D11" s="26" t="s">
        <v>36</v>
      </c>
      <c r="E11" s="44" t="s">
        <v>37</v>
      </c>
      <c r="F11" s="42" t="s">
        <v>38</v>
      </c>
      <c r="G11" s="45">
        <v>1.94</v>
      </c>
      <c r="H11" s="46">
        <f t="shared" si="0"/>
        <v>77600</v>
      </c>
      <c r="I11" s="46">
        <v>90000</v>
      </c>
      <c r="J11" s="46">
        <f t="shared" si="1"/>
        <v>167600</v>
      </c>
      <c r="K11" s="47" t="s">
        <v>46</v>
      </c>
    </row>
    <row r="12" spans="1:11" x14ac:dyDescent="0.25">
      <c r="A12" s="41">
        <v>9</v>
      </c>
      <c r="B12" s="42" t="s">
        <v>47</v>
      </c>
      <c r="C12" s="43" t="s">
        <v>48</v>
      </c>
      <c r="D12" s="26" t="s">
        <v>36</v>
      </c>
      <c r="E12" s="44" t="s">
        <v>37</v>
      </c>
      <c r="F12" s="42" t="s">
        <v>38</v>
      </c>
      <c r="G12" s="45">
        <v>14.56</v>
      </c>
      <c r="H12" s="46">
        <f t="shared" si="0"/>
        <v>582400</v>
      </c>
      <c r="I12" s="46">
        <v>90000</v>
      </c>
      <c r="J12" s="46">
        <f t="shared" si="1"/>
        <v>672400</v>
      </c>
      <c r="K12" s="47" t="s">
        <v>39</v>
      </c>
    </row>
    <row r="13" spans="1:11" x14ac:dyDescent="0.25">
      <c r="A13" s="41">
        <v>10</v>
      </c>
      <c r="B13" s="42" t="s">
        <v>47</v>
      </c>
      <c r="C13" s="43" t="s">
        <v>49</v>
      </c>
      <c r="D13" s="26" t="s">
        <v>36</v>
      </c>
      <c r="E13" s="44" t="s">
        <v>37</v>
      </c>
      <c r="F13" s="42" t="s">
        <v>38</v>
      </c>
      <c r="G13" s="45">
        <v>15.8</v>
      </c>
      <c r="H13" s="46">
        <f t="shared" si="0"/>
        <v>632000</v>
      </c>
      <c r="I13" s="46">
        <v>90000</v>
      </c>
      <c r="J13" s="46">
        <f t="shared" si="1"/>
        <v>722000</v>
      </c>
      <c r="K13" s="47" t="s">
        <v>39</v>
      </c>
    </row>
    <row r="14" spans="1:11" x14ac:dyDescent="0.25">
      <c r="A14" s="41">
        <v>11</v>
      </c>
      <c r="B14" s="42" t="s">
        <v>47</v>
      </c>
      <c r="C14" s="43" t="s">
        <v>50</v>
      </c>
      <c r="D14" s="26" t="s">
        <v>36</v>
      </c>
      <c r="E14" s="44" t="s">
        <v>37</v>
      </c>
      <c r="F14" s="42" t="s">
        <v>38</v>
      </c>
      <c r="G14" s="45">
        <v>1.72</v>
      </c>
      <c r="H14" s="46">
        <f t="shared" si="0"/>
        <v>68800</v>
      </c>
      <c r="I14" s="46">
        <v>90000</v>
      </c>
      <c r="J14" s="46">
        <f t="shared" si="1"/>
        <v>158800</v>
      </c>
      <c r="K14" s="47" t="s">
        <v>51</v>
      </c>
    </row>
    <row r="15" spans="1:11" x14ac:dyDescent="0.25">
      <c r="A15" s="41">
        <v>12</v>
      </c>
      <c r="B15" s="42" t="s">
        <v>47</v>
      </c>
      <c r="C15" s="43" t="s">
        <v>52</v>
      </c>
      <c r="D15" s="26" t="s">
        <v>36</v>
      </c>
      <c r="E15" s="44" t="s">
        <v>37</v>
      </c>
      <c r="F15" s="42" t="s">
        <v>38</v>
      </c>
      <c r="G15" s="45">
        <v>25.96</v>
      </c>
      <c r="H15" s="46">
        <f t="shared" si="0"/>
        <v>1038400</v>
      </c>
      <c r="I15" s="46">
        <v>90000</v>
      </c>
      <c r="J15" s="46">
        <f t="shared" si="1"/>
        <v>1128400</v>
      </c>
      <c r="K15" s="47" t="s">
        <v>39</v>
      </c>
    </row>
    <row r="16" spans="1:11" x14ac:dyDescent="0.25">
      <c r="A16" s="41">
        <v>13</v>
      </c>
      <c r="B16" s="42" t="s">
        <v>16</v>
      </c>
      <c r="C16" s="43" t="s">
        <v>53</v>
      </c>
      <c r="D16" s="26" t="s">
        <v>36</v>
      </c>
      <c r="E16" s="44" t="s">
        <v>37</v>
      </c>
      <c r="F16" s="42" t="s">
        <v>38</v>
      </c>
      <c r="G16" s="45">
        <v>3.79</v>
      </c>
      <c r="H16" s="46">
        <f t="shared" si="0"/>
        <v>151600</v>
      </c>
      <c r="I16" s="46">
        <v>90000</v>
      </c>
      <c r="J16" s="46">
        <f t="shared" si="1"/>
        <v>241600</v>
      </c>
      <c r="K16" s="47" t="s">
        <v>54</v>
      </c>
    </row>
    <row r="17" spans="1:11" x14ac:dyDescent="0.25">
      <c r="A17" s="41">
        <v>14</v>
      </c>
      <c r="B17" s="42" t="s">
        <v>16</v>
      </c>
      <c r="C17" s="43" t="s">
        <v>55</v>
      </c>
      <c r="D17" s="26" t="s">
        <v>36</v>
      </c>
      <c r="E17" s="44" t="s">
        <v>37</v>
      </c>
      <c r="F17" s="42" t="s">
        <v>38</v>
      </c>
      <c r="G17" s="45">
        <v>1.93</v>
      </c>
      <c r="H17" s="46">
        <f t="shared" si="0"/>
        <v>77200</v>
      </c>
      <c r="I17" s="46">
        <v>90000</v>
      </c>
      <c r="J17" s="46">
        <f t="shared" si="1"/>
        <v>167200</v>
      </c>
      <c r="K17" s="47" t="s">
        <v>54</v>
      </c>
    </row>
    <row r="18" spans="1:11" x14ac:dyDescent="0.25">
      <c r="A18" s="41">
        <v>15</v>
      </c>
      <c r="B18" s="42" t="s">
        <v>16</v>
      </c>
      <c r="C18" s="43" t="s">
        <v>56</v>
      </c>
      <c r="D18" s="26" t="s">
        <v>36</v>
      </c>
      <c r="E18" s="44" t="s">
        <v>37</v>
      </c>
      <c r="F18" s="42" t="s">
        <v>38</v>
      </c>
      <c r="G18" s="45">
        <v>3.42</v>
      </c>
      <c r="H18" s="46">
        <f t="shared" si="0"/>
        <v>136800</v>
      </c>
      <c r="I18" s="46">
        <v>90000</v>
      </c>
      <c r="J18" s="46">
        <f t="shared" si="1"/>
        <v>226800</v>
      </c>
      <c r="K18" s="47" t="s">
        <v>54</v>
      </c>
    </row>
    <row r="19" spans="1:11" x14ac:dyDescent="0.25">
      <c r="A19" s="41">
        <v>16</v>
      </c>
      <c r="B19" s="42" t="s">
        <v>16</v>
      </c>
      <c r="C19" s="43" t="s">
        <v>57</v>
      </c>
      <c r="D19" s="26" t="s">
        <v>36</v>
      </c>
      <c r="E19" s="44" t="s">
        <v>37</v>
      </c>
      <c r="F19" s="42" t="s">
        <v>38</v>
      </c>
      <c r="G19" s="45">
        <v>1.26</v>
      </c>
      <c r="H19" s="46">
        <f t="shared" si="0"/>
        <v>50400</v>
      </c>
      <c r="I19" s="46">
        <v>90000</v>
      </c>
      <c r="J19" s="46">
        <f t="shared" si="1"/>
        <v>140400</v>
      </c>
      <c r="K19" s="47" t="s">
        <v>54</v>
      </c>
    </row>
    <row r="20" spans="1:11" x14ac:dyDescent="0.25">
      <c r="A20" s="41">
        <v>17</v>
      </c>
      <c r="B20" s="42" t="s">
        <v>16</v>
      </c>
      <c r="C20" s="43" t="s">
        <v>58</v>
      </c>
      <c r="D20" s="26" t="s">
        <v>36</v>
      </c>
      <c r="E20" s="44" t="s">
        <v>37</v>
      </c>
      <c r="F20" s="42" t="s">
        <v>38</v>
      </c>
      <c r="G20" s="45">
        <v>2.1800000000000002</v>
      </c>
      <c r="H20" s="46">
        <f t="shared" si="0"/>
        <v>87200</v>
      </c>
      <c r="I20" s="46">
        <v>90000</v>
      </c>
      <c r="J20" s="46">
        <f t="shared" si="1"/>
        <v>177200</v>
      </c>
      <c r="K20" s="47" t="s">
        <v>54</v>
      </c>
    </row>
    <row r="21" spans="1:11" x14ac:dyDescent="0.25">
      <c r="A21" s="41">
        <v>18</v>
      </c>
      <c r="B21" s="42" t="s">
        <v>16</v>
      </c>
      <c r="C21" s="43" t="s">
        <v>59</v>
      </c>
      <c r="D21" s="26" t="s">
        <v>36</v>
      </c>
      <c r="E21" s="44" t="s">
        <v>37</v>
      </c>
      <c r="F21" s="42" t="s">
        <v>38</v>
      </c>
      <c r="G21" s="45">
        <v>4.78</v>
      </c>
      <c r="H21" s="46">
        <f t="shared" si="0"/>
        <v>191200</v>
      </c>
      <c r="I21" s="46">
        <v>90000</v>
      </c>
      <c r="J21" s="46">
        <f t="shared" si="1"/>
        <v>281200</v>
      </c>
      <c r="K21" s="47" t="s">
        <v>54</v>
      </c>
    </row>
    <row r="22" spans="1:11" x14ac:dyDescent="0.25">
      <c r="A22" s="41">
        <v>19</v>
      </c>
      <c r="B22" s="42" t="s">
        <v>60</v>
      </c>
      <c r="C22" s="43" t="s">
        <v>61</v>
      </c>
      <c r="D22" s="26" t="s">
        <v>36</v>
      </c>
      <c r="E22" s="44" t="s">
        <v>37</v>
      </c>
      <c r="F22" s="42" t="s">
        <v>38</v>
      </c>
      <c r="G22" s="45">
        <v>2.41</v>
      </c>
      <c r="H22" s="46">
        <f t="shared" si="0"/>
        <v>96400</v>
      </c>
      <c r="I22" s="46">
        <v>90000</v>
      </c>
      <c r="J22" s="46">
        <f t="shared" si="1"/>
        <v>186400</v>
      </c>
      <c r="K22" s="47" t="s">
        <v>62</v>
      </c>
    </row>
    <row r="23" spans="1:11" x14ac:dyDescent="0.25">
      <c r="A23" s="41">
        <v>20</v>
      </c>
      <c r="B23" s="42" t="s">
        <v>60</v>
      </c>
      <c r="C23" s="43" t="s">
        <v>63</v>
      </c>
      <c r="D23" s="26" t="s">
        <v>36</v>
      </c>
      <c r="E23" s="44" t="s">
        <v>37</v>
      </c>
      <c r="F23" s="42" t="s">
        <v>38</v>
      </c>
      <c r="G23" s="45">
        <v>1.93</v>
      </c>
      <c r="H23" s="46">
        <f t="shared" si="0"/>
        <v>77200</v>
      </c>
      <c r="I23" s="46">
        <v>90000</v>
      </c>
      <c r="J23" s="46">
        <f t="shared" si="1"/>
        <v>167200</v>
      </c>
      <c r="K23" s="47" t="s">
        <v>64</v>
      </c>
    </row>
    <row r="24" spans="1:11" x14ac:dyDescent="0.25">
      <c r="A24" s="41">
        <v>21</v>
      </c>
      <c r="B24" s="42" t="s">
        <v>60</v>
      </c>
      <c r="C24" s="43" t="s">
        <v>65</v>
      </c>
      <c r="D24" s="26" t="s">
        <v>36</v>
      </c>
      <c r="E24" s="44" t="s">
        <v>37</v>
      </c>
      <c r="F24" s="42" t="s">
        <v>38</v>
      </c>
      <c r="G24" s="45">
        <v>2.14</v>
      </c>
      <c r="H24" s="46">
        <f t="shared" si="0"/>
        <v>85600</v>
      </c>
      <c r="I24" s="46">
        <v>90000</v>
      </c>
      <c r="J24" s="46">
        <f t="shared" si="1"/>
        <v>175600</v>
      </c>
      <c r="K24" s="47" t="s">
        <v>66</v>
      </c>
    </row>
    <row r="25" spans="1:11" x14ac:dyDescent="0.25">
      <c r="A25" s="41">
        <v>22</v>
      </c>
      <c r="B25" s="42" t="s">
        <v>60</v>
      </c>
      <c r="C25" s="43" t="s">
        <v>67</v>
      </c>
      <c r="D25" s="26" t="s">
        <v>36</v>
      </c>
      <c r="E25" s="44" t="s">
        <v>37</v>
      </c>
      <c r="F25" s="42" t="s">
        <v>38</v>
      </c>
      <c r="G25" s="45">
        <v>10.55</v>
      </c>
      <c r="H25" s="46">
        <f t="shared" si="0"/>
        <v>422000</v>
      </c>
      <c r="I25" s="46">
        <v>90000</v>
      </c>
      <c r="J25" s="46">
        <f t="shared" si="1"/>
        <v>512000</v>
      </c>
      <c r="K25" s="47" t="s">
        <v>66</v>
      </c>
    </row>
    <row r="26" spans="1:11" x14ac:dyDescent="0.25">
      <c r="A26" s="41">
        <v>23</v>
      </c>
      <c r="B26" s="42" t="s">
        <v>60</v>
      </c>
      <c r="C26" s="43" t="s">
        <v>68</v>
      </c>
      <c r="D26" s="26" t="s">
        <v>36</v>
      </c>
      <c r="E26" s="44" t="s">
        <v>37</v>
      </c>
      <c r="F26" s="42" t="s">
        <v>38</v>
      </c>
      <c r="G26" s="45">
        <v>3.59</v>
      </c>
      <c r="H26" s="46">
        <f t="shared" si="0"/>
        <v>143600</v>
      </c>
      <c r="I26" s="46">
        <v>90000</v>
      </c>
      <c r="J26" s="46">
        <f t="shared" si="1"/>
        <v>233600</v>
      </c>
      <c r="K26" s="47" t="s">
        <v>66</v>
      </c>
    </row>
    <row r="27" spans="1:11" x14ac:dyDescent="0.25">
      <c r="A27" s="41">
        <v>24</v>
      </c>
      <c r="B27" s="48" t="s">
        <v>60</v>
      </c>
      <c r="C27" s="49" t="s">
        <v>69</v>
      </c>
      <c r="D27" s="26" t="s">
        <v>36</v>
      </c>
      <c r="E27" s="44" t="s">
        <v>37</v>
      </c>
      <c r="F27" s="42" t="s">
        <v>38</v>
      </c>
      <c r="G27" s="45">
        <v>0.16</v>
      </c>
      <c r="H27" s="46">
        <f t="shared" si="0"/>
        <v>6400</v>
      </c>
      <c r="I27" s="46">
        <v>90000</v>
      </c>
      <c r="J27" s="46">
        <f t="shared" si="1"/>
        <v>96400</v>
      </c>
      <c r="K27" s="50" t="s">
        <v>66</v>
      </c>
    </row>
    <row r="28" spans="1:11" x14ac:dyDescent="0.25">
      <c r="A28" s="41">
        <v>25</v>
      </c>
      <c r="B28" s="48" t="s">
        <v>60</v>
      </c>
      <c r="C28" s="49" t="s">
        <v>70</v>
      </c>
      <c r="D28" s="26" t="s">
        <v>36</v>
      </c>
      <c r="E28" s="44" t="s">
        <v>37</v>
      </c>
      <c r="F28" s="42" t="s">
        <v>38</v>
      </c>
      <c r="G28" s="45">
        <v>0.85</v>
      </c>
      <c r="H28" s="46">
        <f t="shared" si="0"/>
        <v>34000</v>
      </c>
      <c r="I28" s="46">
        <v>90000</v>
      </c>
      <c r="J28" s="46">
        <f t="shared" si="1"/>
        <v>124000</v>
      </c>
      <c r="K28" s="50" t="s">
        <v>71</v>
      </c>
    </row>
    <row r="29" spans="1:11" x14ac:dyDescent="0.25">
      <c r="A29" s="41">
        <v>26</v>
      </c>
      <c r="B29" s="42" t="s">
        <v>60</v>
      </c>
      <c r="C29" s="43" t="s">
        <v>72</v>
      </c>
      <c r="D29" s="26" t="s">
        <v>36</v>
      </c>
      <c r="E29" s="44" t="s">
        <v>37</v>
      </c>
      <c r="F29" s="42" t="s">
        <v>38</v>
      </c>
      <c r="G29" s="45">
        <v>4.3099999999999996</v>
      </c>
      <c r="H29" s="46">
        <f t="shared" si="0"/>
        <v>172399.99999999997</v>
      </c>
      <c r="I29" s="46">
        <v>90000</v>
      </c>
      <c r="J29" s="46">
        <f t="shared" si="1"/>
        <v>262400</v>
      </c>
      <c r="K29" s="47" t="s">
        <v>73</v>
      </c>
    </row>
    <row r="30" spans="1:11" x14ac:dyDescent="0.25">
      <c r="A30" s="41">
        <v>27</v>
      </c>
      <c r="B30" s="42" t="s">
        <v>47</v>
      </c>
      <c r="C30" s="43" t="s">
        <v>74</v>
      </c>
      <c r="D30" s="26" t="s">
        <v>36</v>
      </c>
      <c r="E30" s="44" t="s">
        <v>37</v>
      </c>
      <c r="F30" s="42" t="s">
        <v>38</v>
      </c>
      <c r="G30" s="45">
        <v>24.88</v>
      </c>
      <c r="H30" s="46">
        <f t="shared" si="0"/>
        <v>995200</v>
      </c>
      <c r="I30" s="46">
        <v>90000</v>
      </c>
      <c r="J30" s="46">
        <f t="shared" si="1"/>
        <v>1085200</v>
      </c>
      <c r="K30" s="47" t="s">
        <v>75</v>
      </c>
    </row>
    <row r="31" spans="1:11" x14ac:dyDescent="0.25">
      <c r="A31" s="41">
        <v>28</v>
      </c>
      <c r="B31" s="42" t="s">
        <v>40</v>
      </c>
      <c r="C31" s="43" t="s">
        <v>76</v>
      </c>
      <c r="D31" s="26" t="s">
        <v>36</v>
      </c>
      <c r="E31" s="44" t="s">
        <v>37</v>
      </c>
      <c r="F31" s="42" t="s">
        <v>38</v>
      </c>
      <c r="G31" s="45">
        <v>2.75</v>
      </c>
      <c r="H31" s="46">
        <f t="shared" si="0"/>
        <v>110000</v>
      </c>
      <c r="I31" s="46">
        <v>90000</v>
      </c>
      <c r="J31" s="46">
        <f t="shared" si="1"/>
        <v>200000</v>
      </c>
      <c r="K31" s="47" t="s">
        <v>77</v>
      </c>
    </row>
    <row r="32" spans="1:11" x14ac:dyDescent="0.25">
      <c r="A32" s="41">
        <v>29</v>
      </c>
      <c r="B32" s="42" t="s">
        <v>40</v>
      </c>
      <c r="C32" s="43" t="s">
        <v>78</v>
      </c>
      <c r="D32" s="26" t="s">
        <v>36</v>
      </c>
      <c r="E32" s="44" t="s">
        <v>37</v>
      </c>
      <c r="F32" s="42" t="s">
        <v>38</v>
      </c>
      <c r="G32" s="45">
        <v>1.54</v>
      </c>
      <c r="H32" s="46">
        <f t="shared" si="0"/>
        <v>61600</v>
      </c>
      <c r="I32" s="46">
        <v>90000</v>
      </c>
      <c r="J32" s="46">
        <f t="shared" si="1"/>
        <v>151600</v>
      </c>
      <c r="K32" s="47" t="s">
        <v>79</v>
      </c>
    </row>
    <row r="33" spans="1:11" ht="22.5" x14ac:dyDescent="0.25">
      <c r="A33" s="41">
        <v>30</v>
      </c>
      <c r="B33" s="42" t="s">
        <v>16</v>
      </c>
      <c r="C33" s="43" t="s">
        <v>80</v>
      </c>
      <c r="D33" s="26" t="s">
        <v>36</v>
      </c>
      <c r="E33" s="44" t="s">
        <v>37</v>
      </c>
      <c r="F33" s="42" t="s">
        <v>38</v>
      </c>
      <c r="G33" s="45">
        <v>1.79</v>
      </c>
      <c r="H33" s="46">
        <f t="shared" si="0"/>
        <v>71600</v>
      </c>
      <c r="I33" s="46">
        <v>90000</v>
      </c>
      <c r="J33" s="46">
        <f t="shared" si="1"/>
        <v>161600</v>
      </c>
      <c r="K33" s="47" t="s">
        <v>81</v>
      </c>
    </row>
    <row r="34" spans="1:11" ht="22.5" x14ac:dyDescent="0.25">
      <c r="A34" s="11">
        <v>31</v>
      </c>
      <c r="B34" s="2" t="s">
        <v>82</v>
      </c>
      <c r="C34" s="6" t="s">
        <v>83</v>
      </c>
      <c r="D34" s="1" t="s">
        <v>36</v>
      </c>
      <c r="E34" s="3" t="s">
        <v>84</v>
      </c>
      <c r="F34" s="2" t="s">
        <v>85</v>
      </c>
      <c r="G34" s="5">
        <v>22.29</v>
      </c>
      <c r="H34" s="7">
        <f t="shared" si="0"/>
        <v>891600</v>
      </c>
      <c r="I34" s="7">
        <v>90000</v>
      </c>
      <c r="J34" s="7">
        <f t="shared" si="1"/>
        <v>981600</v>
      </c>
      <c r="K34" s="12" t="s">
        <v>86</v>
      </c>
    </row>
    <row r="35" spans="1:11" x14ac:dyDescent="0.25">
      <c r="A35" s="11">
        <v>32</v>
      </c>
      <c r="B35" s="2" t="s">
        <v>82</v>
      </c>
      <c r="C35" s="6" t="s">
        <v>87</v>
      </c>
      <c r="D35" s="1" t="s">
        <v>36</v>
      </c>
      <c r="E35" s="3" t="s">
        <v>88</v>
      </c>
      <c r="F35" s="2" t="s">
        <v>20</v>
      </c>
      <c r="G35" s="5">
        <v>19.66</v>
      </c>
      <c r="H35" s="7">
        <f t="shared" si="0"/>
        <v>786400</v>
      </c>
      <c r="I35" s="7">
        <v>90000</v>
      </c>
      <c r="J35" s="7">
        <f t="shared" si="1"/>
        <v>876400</v>
      </c>
      <c r="K35" s="12" t="s">
        <v>89</v>
      </c>
    </row>
    <row r="36" spans="1:11" x14ac:dyDescent="0.25">
      <c r="A36" s="11">
        <v>33</v>
      </c>
      <c r="B36" s="2" t="s">
        <v>82</v>
      </c>
      <c r="C36" s="6" t="s">
        <v>90</v>
      </c>
      <c r="D36" s="1" t="s">
        <v>36</v>
      </c>
      <c r="E36" s="3" t="s">
        <v>84</v>
      </c>
      <c r="F36" s="2" t="s">
        <v>91</v>
      </c>
      <c r="G36" s="5">
        <v>17.97</v>
      </c>
      <c r="H36" s="7">
        <f t="shared" si="0"/>
        <v>718800</v>
      </c>
      <c r="I36" s="7">
        <v>90000</v>
      </c>
      <c r="J36" s="7">
        <f t="shared" si="1"/>
        <v>808800</v>
      </c>
      <c r="K36" s="12" t="s">
        <v>92</v>
      </c>
    </row>
    <row r="37" spans="1:11" x14ac:dyDescent="0.25">
      <c r="A37" s="11">
        <v>34</v>
      </c>
      <c r="B37" s="2" t="s">
        <v>82</v>
      </c>
      <c r="C37" s="6" t="s">
        <v>93</v>
      </c>
      <c r="D37" s="1" t="s">
        <v>36</v>
      </c>
      <c r="E37" s="3" t="s">
        <v>84</v>
      </c>
      <c r="F37" s="2" t="s">
        <v>91</v>
      </c>
      <c r="G37" s="5">
        <v>18.71</v>
      </c>
      <c r="H37" s="7">
        <f t="shared" si="0"/>
        <v>748400</v>
      </c>
      <c r="I37" s="7">
        <v>90000</v>
      </c>
      <c r="J37" s="7">
        <f t="shared" si="1"/>
        <v>838400</v>
      </c>
      <c r="K37" s="12" t="s">
        <v>92</v>
      </c>
    </row>
    <row r="38" spans="1:11" x14ac:dyDescent="0.25">
      <c r="A38" s="11">
        <v>35</v>
      </c>
      <c r="B38" s="2" t="s">
        <v>82</v>
      </c>
      <c r="C38" s="6" t="s">
        <v>94</v>
      </c>
      <c r="D38" s="1" t="s">
        <v>36</v>
      </c>
      <c r="E38" s="3" t="s">
        <v>95</v>
      </c>
      <c r="F38" s="2" t="s">
        <v>95</v>
      </c>
      <c r="G38" s="5">
        <v>11.66</v>
      </c>
      <c r="H38" s="7">
        <f t="shared" si="0"/>
        <v>466400</v>
      </c>
      <c r="I38" s="7">
        <v>90000</v>
      </c>
      <c r="J38" s="7">
        <f t="shared" si="1"/>
        <v>556400</v>
      </c>
      <c r="K38" s="12" t="s">
        <v>96</v>
      </c>
    </row>
    <row r="39" spans="1:11" x14ac:dyDescent="0.25">
      <c r="A39" s="11">
        <v>36</v>
      </c>
      <c r="B39" s="2" t="s">
        <v>82</v>
      </c>
      <c r="C39" s="6" t="s">
        <v>97</v>
      </c>
      <c r="D39" s="1" t="s">
        <v>36</v>
      </c>
      <c r="E39" s="3" t="s">
        <v>84</v>
      </c>
      <c r="F39" s="2" t="s">
        <v>91</v>
      </c>
      <c r="G39" s="5">
        <v>38.33</v>
      </c>
      <c r="H39" s="7">
        <f t="shared" si="0"/>
        <v>1533200</v>
      </c>
      <c r="I39" s="7">
        <v>90000</v>
      </c>
      <c r="J39" s="7">
        <f t="shared" si="1"/>
        <v>1623200</v>
      </c>
      <c r="K39" s="12" t="s">
        <v>89</v>
      </c>
    </row>
    <row r="40" spans="1:11" x14ac:dyDescent="0.25">
      <c r="A40" s="11">
        <v>37</v>
      </c>
      <c r="B40" s="2" t="s">
        <v>82</v>
      </c>
      <c r="C40" s="6" t="s">
        <v>98</v>
      </c>
      <c r="D40" s="1" t="s">
        <v>36</v>
      </c>
      <c r="E40" s="3" t="s">
        <v>84</v>
      </c>
      <c r="F40" s="2" t="s">
        <v>85</v>
      </c>
      <c r="G40" s="5">
        <v>45.49</v>
      </c>
      <c r="H40" s="7">
        <f t="shared" si="0"/>
        <v>1819600</v>
      </c>
      <c r="I40" s="7">
        <v>90000</v>
      </c>
      <c r="J40" s="7">
        <f t="shared" si="1"/>
        <v>1909600</v>
      </c>
      <c r="K40" s="12" t="s">
        <v>89</v>
      </c>
    </row>
    <row r="41" spans="1:11" ht="22.5" x14ac:dyDescent="0.25">
      <c r="A41" s="11">
        <v>38</v>
      </c>
      <c r="B41" s="2" t="s">
        <v>34</v>
      </c>
      <c r="C41" s="6" t="s">
        <v>99</v>
      </c>
      <c r="D41" s="1" t="s">
        <v>36</v>
      </c>
      <c r="E41" s="3" t="s">
        <v>100</v>
      </c>
      <c r="F41" s="2" t="s">
        <v>101</v>
      </c>
      <c r="G41" s="5">
        <v>13.79</v>
      </c>
      <c r="H41" s="7">
        <f t="shared" si="0"/>
        <v>551600</v>
      </c>
      <c r="I41" s="7">
        <v>90000</v>
      </c>
      <c r="J41" s="7">
        <f t="shared" si="1"/>
        <v>641600</v>
      </c>
      <c r="K41" s="12" t="s">
        <v>102</v>
      </c>
    </row>
    <row r="42" spans="1:11" ht="22.5" x14ac:dyDescent="0.25">
      <c r="A42" s="11">
        <v>39</v>
      </c>
      <c r="B42" s="2" t="s">
        <v>34</v>
      </c>
      <c r="C42" s="6" t="s">
        <v>103</v>
      </c>
      <c r="D42" s="1" t="s">
        <v>36</v>
      </c>
      <c r="E42" s="3" t="s">
        <v>100</v>
      </c>
      <c r="F42" s="2" t="s">
        <v>101</v>
      </c>
      <c r="G42" s="5">
        <v>16.920000000000002</v>
      </c>
      <c r="H42" s="7">
        <f t="shared" si="0"/>
        <v>676800.00000000012</v>
      </c>
      <c r="I42" s="7">
        <v>90000</v>
      </c>
      <c r="J42" s="7">
        <f t="shared" si="1"/>
        <v>766800.00000000012</v>
      </c>
      <c r="K42" s="12" t="s">
        <v>104</v>
      </c>
    </row>
    <row r="43" spans="1:11" ht="22.5" x14ac:dyDescent="0.25">
      <c r="A43" s="11">
        <v>40</v>
      </c>
      <c r="B43" s="2" t="s">
        <v>34</v>
      </c>
      <c r="C43" s="6" t="s">
        <v>105</v>
      </c>
      <c r="D43" s="1" t="s">
        <v>36</v>
      </c>
      <c r="E43" s="3" t="s">
        <v>106</v>
      </c>
      <c r="F43" s="2" t="s">
        <v>106</v>
      </c>
      <c r="G43" s="5">
        <v>12.01</v>
      </c>
      <c r="H43" s="7">
        <f t="shared" si="0"/>
        <v>480400</v>
      </c>
      <c r="I43" s="7">
        <v>90000</v>
      </c>
      <c r="J43" s="7">
        <f t="shared" si="1"/>
        <v>570400</v>
      </c>
      <c r="K43" s="12" t="s">
        <v>107</v>
      </c>
    </row>
    <row r="44" spans="1:11" ht="22.5" x14ac:dyDescent="0.25">
      <c r="A44" s="11">
        <v>41</v>
      </c>
      <c r="B44" s="2" t="s">
        <v>34</v>
      </c>
      <c r="C44" s="6" t="s">
        <v>108</v>
      </c>
      <c r="D44" s="1" t="s">
        <v>36</v>
      </c>
      <c r="E44" s="3" t="s">
        <v>100</v>
      </c>
      <c r="F44" s="2" t="s">
        <v>109</v>
      </c>
      <c r="G44" s="5">
        <v>19</v>
      </c>
      <c r="H44" s="7">
        <f t="shared" si="0"/>
        <v>760000</v>
      </c>
      <c r="I44" s="7">
        <v>90000</v>
      </c>
      <c r="J44" s="7">
        <f t="shared" si="1"/>
        <v>850000</v>
      </c>
      <c r="K44" s="12" t="s">
        <v>110</v>
      </c>
    </row>
    <row r="45" spans="1:11" ht="22.5" x14ac:dyDescent="0.25">
      <c r="A45" s="11">
        <v>42</v>
      </c>
      <c r="B45" s="2" t="s">
        <v>111</v>
      </c>
      <c r="C45" s="6" t="s">
        <v>112</v>
      </c>
      <c r="D45" s="1" t="s">
        <v>36</v>
      </c>
      <c r="E45" s="3" t="s">
        <v>113</v>
      </c>
      <c r="F45" s="2" t="s">
        <v>113</v>
      </c>
      <c r="G45" s="5">
        <v>22.57</v>
      </c>
      <c r="H45" s="7">
        <f t="shared" si="0"/>
        <v>902800</v>
      </c>
      <c r="I45" s="7">
        <v>90000</v>
      </c>
      <c r="J45" s="7">
        <f t="shared" si="1"/>
        <v>992800</v>
      </c>
      <c r="K45" s="12" t="s">
        <v>114</v>
      </c>
    </row>
    <row r="46" spans="1:11" ht="22.5" x14ac:dyDescent="0.25">
      <c r="A46" s="11">
        <v>43</v>
      </c>
      <c r="B46" s="2" t="s">
        <v>111</v>
      </c>
      <c r="C46" s="6" t="s">
        <v>115</v>
      </c>
      <c r="D46" s="1" t="s">
        <v>36</v>
      </c>
      <c r="E46" s="3" t="s">
        <v>113</v>
      </c>
      <c r="F46" s="2" t="s">
        <v>113</v>
      </c>
      <c r="G46" s="5">
        <v>12.33</v>
      </c>
      <c r="H46" s="7">
        <f t="shared" si="0"/>
        <v>493200</v>
      </c>
      <c r="I46" s="7">
        <v>90000</v>
      </c>
      <c r="J46" s="7">
        <f t="shared" si="1"/>
        <v>583200</v>
      </c>
      <c r="K46" s="12" t="s">
        <v>114</v>
      </c>
    </row>
    <row r="47" spans="1:11" ht="22.5" x14ac:dyDescent="0.25">
      <c r="A47" s="11">
        <v>44</v>
      </c>
      <c r="B47" s="2" t="s">
        <v>116</v>
      </c>
      <c r="C47" s="6" t="s">
        <v>117</v>
      </c>
      <c r="D47" s="1" t="s">
        <v>36</v>
      </c>
      <c r="E47" s="3" t="s">
        <v>118</v>
      </c>
      <c r="F47" s="2" t="s">
        <v>119</v>
      </c>
      <c r="G47" s="5">
        <v>4.1900000000000004</v>
      </c>
      <c r="H47" s="7">
        <f t="shared" si="0"/>
        <v>167600.00000000003</v>
      </c>
      <c r="I47" s="7">
        <v>90000</v>
      </c>
      <c r="J47" s="7">
        <f t="shared" si="1"/>
        <v>257600.00000000003</v>
      </c>
      <c r="K47" s="12" t="s">
        <v>120</v>
      </c>
    </row>
    <row r="48" spans="1:11" ht="22.5" x14ac:dyDescent="0.25">
      <c r="A48" s="11">
        <v>45</v>
      </c>
      <c r="B48" s="2" t="s">
        <v>116</v>
      </c>
      <c r="C48" s="6" t="s">
        <v>121</v>
      </c>
      <c r="D48" s="1" t="s">
        <v>36</v>
      </c>
      <c r="E48" s="3" t="s">
        <v>122</v>
      </c>
      <c r="F48" s="2" t="s">
        <v>119</v>
      </c>
      <c r="G48" s="5">
        <v>3.87</v>
      </c>
      <c r="H48" s="7">
        <f t="shared" si="0"/>
        <v>154800</v>
      </c>
      <c r="I48" s="7">
        <v>90000</v>
      </c>
      <c r="J48" s="7">
        <f t="shared" si="1"/>
        <v>244800</v>
      </c>
      <c r="K48" s="12" t="s">
        <v>123</v>
      </c>
    </row>
    <row r="49" spans="1:11" ht="22.5" x14ac:dyDescent="0.25">
      <c r="A49" s="11">
        <v>46</v>
      </c>
      <c r="B49" s="2" t="s">
        <v>116</v>
      </c>
      <c r="C49" s="6" t="s">
        <v>124</v>
      </c>
      <c r="D49" s="1" t="s">
        <v>36</v>
      </c>
      <c r="E49" s="3" t="s">
        <v>125</v>
      </c>
      <c r="F49" s="2" t="s">
        <v>119</v>
      </c>
      <c r="G49" s="5">
        <v>12.46</v>
      </c>
      <c r="H49" s="7">
        <f t="shared" si="0"/>
        <v>498400.00000000006</v>
      </c>
      <c r="I49" s="7">
        <v>90000</v>
      </c>
      <c r="J49" s="7">
        <f t="shared" si="1"/>
        <v>588400</v>
      </c>
      <c r="K49" s="12" t="s">
        <v>126</v>
      </c>
    </row>
    <row r="50" spans="1:11" ht="22.5" x14ac:dyDescent="0.25">
      <c r="A50" s="11">
        <v>47</v>
      </c>
      <c r="B50" s="2" t="s">
        <v>116</v>
      </c>
      <c r="C50" s="6" t="s">
        <v>127</v>
      </c>
      <c r="D50" s="1" t="s">
        <v>36</v>
      </c>
      <c r="E50" s="3" t="s">
        <v>113</v>
      </c>
      <c r="F50" s="2" t="s">
        <v>113</v>
      </c>
      <c r="G50" s="5">
        <v>10.44</v>
      </c>
      <c r="H50" s="7">
        <f t="shared" si="0"/>
        <v>417600</v>
      </c>
      <c r="I50" s="7">
        <v>90000</v>
      </c>
      <c r="J50" s="7">
        <f t="shared" si="1"/>
        <v>507600</v>
      </c>
      <c r="K50" s="12" t="s">
        <v>128</v>
      </c>
    </row>
    <row r="51" spans="1:11" ht="22.5" x14ac:dyDescent="0.25">
      <c r="A51" s="11">
        <v>48</v>
      </c>
      <c r="B51" s="2" t="s">
        <v>116</v>
      </c>
      <c r="C51" s="6" t="s">
        <v>129</v>
      </c>
      <c r="D51" s="1" t="s">
        <v>36</v>
      </c>
      <c r="E51" s="3" t="s">
        <v>125</v>
      </c>
      <c r="F51" s="2" t="s">
        <v>119</v>
      </c>
      <c r="G51" s="5">
        <v>21.07</v>
      </c>
      <c r="H51" s="7">
        <f t="shared" si="0"/>
        <v>842800</v>
      </c>
      <c r="I51" s="7">
        <v>90000</v>
      </c>
      <c r="J51" s="7">
        <f t="shared" si="1"/>
        <v>932800</v>
      </c>
      <c r="K51" s="12" t="s">
        <v>130</v>
      </c>
    </row>
    <row r="52" spans="1:11" x14ac:dyDescent="0.25">
      <c r="A52" s="11">
        <v>49</v>
      </c>
      <c r="B52" s="2" t="s">
        <v>29</v>
      </c>
      <c r="C52" s="6" t="s">
        <v>131</v>
      </c>
      <c r="D52" s="1" t="s">
        <v>36</v>
      </c>
      <c r="E52" s="3" t="s">
        <v>132</v>
      </c>
      <c r="F52" s="2" t="s">
        <v>133</v>
      </c>
      <c r="G52" s="5">
        <v>18.100000000000001</v>
      </c>
      <c r="H52" s="7">
        <f t="shared" si="0"/>
        <v>724000</v>
      </c>
      <c r="I52" s="7">
        <v>90000</v>
      </c>
      <c r="J52" s="7">
        <f t="shared" si="1"/>
        <v>814000</v>
      </c>
      <c r="K52" s="12" t="s">
        <v>134</v>
      </c>
    </row>
    <row r="53" spans="1:11" ht="22.5" x14ac:dyDescent="0.25">
      <c r="A53" s="11">
        <v>50</v>
      </c>
      <c r="B53" s="2" t="s">
        <v>135</v>
      </c>
      <c r="C53" s="6" t="s">
        <v>136</v>
      </c>
      <c r="D53" s="1" t="s">
        <v>36</v>
      </c>
      <c r="E53" s="3" t="s">
        <v>100</v>
      </c>
      <c r="F53" s="2" t="s">
        <v>100</v>
      </c>
      <c r="G53" s="5">
        <v>3.93</v>
      </c>
      <c r="H53" s="7">
        <f t="shared" si="0"/>
        <v>157200</v>
      </c>
      <c r="I53" s="7">
        <v>90000</v>
      </c>
      <c r="J53" s="7">
        <f t="shared" si="1"/>
        <v>247200</v>
      </c>
      <c r="K53" s="12" t="s">
        <v>137</v>
      </c>
    </row>
    <row r="54" spans="1:11" x14ac:dyDescent="0.25">
      <c r="A54" s="11">
        <v>51</v>
      </c>
      <c r="B54" s="2" t="s">
        <v>135</v>
      </c>
      <c r="C54" s="6" t="s">
        <v>138</v>
      </c>
      <c r="D54" s="1" t="s">
        <v>36</v>
      </c>
      <c r="E54" s="3" t="s">
        <v>139</v>
      </c>
      <c r="F54" s="2" t="s">
        <v>140</v>
      </c>
      <c r="G54" s="5">
        <v>16.04</v>
      </c>
      <c r="H54" s="7">
        <f t="shared" si="0"/>
        <v>641600</v>
      </c>
      <c r="I54" s="7">
        <v>90000</v>
      </c>
      <c r="J54" s="7">
        <f t="shared" si="1"/>
        <v>731600</v>
      </c>
      <c r="K54" s="12" t="s">
        <v>141</v>
      </c>
    </row>
    <row r="55" spans="1:11" x14ac:dyDescent="0.25">
      <c r="A55" s="11">
        <v>52</v>
      </c>
      <c r="B55" s="2" t="s">
        <v>16</v>
      </c>
      <c r="C55" s="6" t="s">
        <v>142</v>
      </c>
      <c r="D55" s="1" t="s">
        <v>36</v>
      </c>
      <c r="E55" s="3" t="s">
        <v>19</v>
      </c>
      <c r="F55" s="2" t="s">
        <v>85</v>
      </c>
      <c r="G55" s="5">
        <v>18.3</v>
      </c>
      <c r="H55" s="7">
        <f t="shared" si="0"/>
        <v>732000</v>
      </c>
      <c r="I55" s="7">
        <v>90000</v>
      </c>
      <c r="J55" s="7">
        <f t="shared" si="1"/>
        <v>822000</v>
      </c>
      <c r="K55" s="12" t="s">
        <v>21</v>
      </c>
    </row>
    <row r="56" spans="1:11" ht="22.5" x14ac:dyDescent="0.25">
      <c r="A56" s="11">
        <v>53</v>
      </c>
      <c r="B56" s="2" t="s">
        <v>143</v>
      </c>
      <c r="C56" s="6" t="s">
        <v>144</v>
      </c>
      <c r="D56" s="1" t="s">
        <v>36</v>
      </c>
      <c r="E56" s="3" t="s">
        <v>145</v>
      </c>
      <c r="F56" s="2" t="s">
        <v>145</v>
      </c>
      <c r="G56" s="5">
        <v>4.6399999999999997</v>
      </c>
      <c r="H56" s="7">
        <f t="shared" si="0"/>
        <v>185600</v>
      </c>
      <c r="I56" s="7">
        <v>90000</v>
      </c>
      <c r="J56" s="7">
        <f t="shared" si="1"/>
        <v>275600</v>
      </c>
      <c r="K56" s="12" t="s">
        <v>146</v>
      </c>
    </row>
    <row r="57" spans="1:11" ht="23.25" thickBot="1" x14ac:dyDescent="0.3">
      <c r="A57" s="13">
        <v>54</v>
      </c>
      <c r="B57" s="14" t="s">
        <v>147</v>
      </c>
      <c r="C57" s="15" t="s">
        <v>148</v>
      </c>
      <c r="D57" s="1" t="s">
        <v>36</v>
      </c>
      <c r="E57" s="16" t="s">
        <v>149</v>
      </c>
      <c r="F57" s="14" t="s">
        <v>149</v>
      </c>
      <c r="G57" s="17">
        <v>16.559999999999999</v>
      </c>
      <c r="H57" s="18">
        <f t="shared" si="0"/>
        <v>662400</v>
      </c>
      <c r="I57" s="18">
        <v>90000</v>
      </c>
      <c r="J57" s="18">
        <f t="shared" si="1"/>
        <v>752400</v>
      </c>
      <c r="K57" s="19" t="s">
        <v>150</v>
      </c>
    </row>
    <row r="58" spans="1:11" s="8" customFormat="1" ht="15.75" thickBot="1" x14ac:dyDescent="0.3">
      <c r="A58" s="63" t="s">
        <v>151</v>
      </c>
      <c r="B58" s="64"/>
      <c r="C58" s="64"/>
      <c r="D58" s="64"/>
      <c r="E58" s="64"/>
      <c r="F58" s="64"/>
      <c r="G58" s="20"/>
      <c r="H58" s="21">
        <f>SUM(H4:H57)</f>
        <v>25191600</v>
      </c>
      <c r="I58" s="21">
        <f>SUM(I4:I57)</f>
        <v>4860000</v>
      </c>
      <c r="J58" s="22">
        <f>SUM(J4:J57)</f>
        <v>30051600</v>
      </c>
    </row>
    <row r="59" spans="1:11" x14ac:dyDescent="0.25">
      <c r="H59" s="65" t="s">
        <v>152</v>
      </c>
      <c r="I59" s="66"/>
      <c r="J59" s="23">
        <f>J60-J58</f>
        <v>6310836</v>
      </c>
      <c r="K59" s="4"/>
    </row>
    <row r="60" spans="1:11" x14ac:dyDescent="0.25">
      <c r="H60" s="67" t="s">
        <v>153</v>
      </c>
      <c r="I60" s="68"/>
      <c r="J60" s="53">
        <f>J58*1.21</f>
        <v>36362436</v>
      </c>
    </row>
    <row r="61" spans="1:11" x14ac:dyDescent="0.25">
      <c r="H61" s="69" t="s">
        <v>154</v>
      </c>
      <c r="I61" s="70"/>
      <c r="J61" s="24">
        <f>J60*0.85</f>
        <v>30908070.599999998</v>
      </c>
    </row>
    <row r="62" spans="1:11" ht="15.75" thickBot="1" x14ac:dyDescent="0.3">
      <c r="H62" s="71" t="s">
        <v>155</v>
      </c>
      <c r="I62" s="72"/>
      <c r="J62" s="25">
        <f>J60-J61</f>
        <v>5454365.4000000022</v>
      </c>
    </row>
  </sheetData>
  <mergeCells count="16">
    <mergeCell ref="A58:F58"/>
    <mergeCell ref="H59:I59"/>
    <mergeCell ref="H60:I60"/>
    <mergeCell ref="H61:I61"/>
    <mergeCell ref="H62:I62"/>
    <mergeCell ref="J2:J3"/>
    <mergeCell ref="K2:K3"/>
    <mergeCell ref="E2:E3"/>
    <mergeCell ref="F2:F3"/>
    <mergeCell ref="G2:G3"/>
    <mergeCell ref="H2:H3"/>
    <mergeCell ref="D2:D3"/>
    <mergeCell ref="A2:A3"/>
    <mergeCell ref="B2:B3"/>
    <mergeCell ref="C2:C3"/>
    <mergeCell ref="I2:I3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8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ECDCE-98FA-494C-9487-6403229EA14A}">
  <dimension ref="A1:U56"/>
  <sheetViews>
    <sheetView workbookViewId="0">
      <selection activeCell="A57" sqref="A57:XFD59"/>
    </sheetView>
  </sheetViews>
  <sheetFormatPr defaultRowHeight="15" x14ac:dyDescent="0.25"/>
  <sheetData>
    <row r="1" spans="1:21" x14ac:dyDescent="0.25">
      <c r="B1" t="s">
        <v>1</v>
      </c>
      <c r="C1" t="s">
        <v>2</v>
      </c>
      <c r="D1" t="s">
        <v>156</v>
      </c>
      <c r="E1" t="s">
        <v>157</v>
      </c>
      <c r="F1" t="s">
        <v>3</v>
      </c>
      <c r="G1" t="s">
        <v>158</v>
      </c>
      <c r="H1" t="s">
        <v>159</v>
      </c>
      <c r="I1" t="s">
        <v>160</v>
      </c>
      <c r="J1" t="s">
        <v>4</v>
      </c>
      <c r="K1" t="s">
        <v>5</v>
      </c>
      <c r="L1" t="s">
        <v>161</v>
      </c>
      <c r="M1" t="s">
        <v>162</v>
      </c>
      <c r="N1" t="s">
        <v>6</v>
      </c>
      <c r="O1" t="s">
        <v>163</v>
      </c>
      <c r="P1" t="s">
        <v>8</v>
      </c>
      <c r="Q1" t="s">
        <v>164</v>
      </c>
      <c r="U1" t="s">
        <v>10</v>
      </c>
    </row>
    <row r="2" spans="1:21" x14ac:dyDescent="0.25">
      <c r="A2">
        <v>1</v>
      </c>
      <c r="B2" t="s">
        <v>16</v>
      </c>
      <c r="C2" t="s">
        <v>17</v>
      </c>
      <c r="D2" t="s">
        <v>165</v>
      </c>
      <c r="E2" t="s">
        <v>166</v>
      </c>
      <c r="F2" t="s">
        <v>18</v>
      </c>
      <c r="G2" t="s">
        <v>167</v>
      </c>
      <c r="H2" t="s">
        <v>168</v>
      </c>
      <c r="I2" t="s">
        <v>169</v>
      </c>
      <c r="J2" t="s">
        <v>19</v>
      </c>
      <c r="K2" t="s">
        <v>20</v>
      </c>
      <c r="L2" t="s">
        <v>170</v>
      </c>
      <c r="M2" t="s">
        <v>171</v>
      </c>
      <c r="N2">
        <v>15.5</v>
      </c>
      <c r="O2">
        <v>40</v>
      </c>
      <c r="P2">
        <v>90</v>
      </c>
      <c r="Q2">
        <v>710</v>
      </c>
      <c r="U2" t="s">
        <v>21</v>
      </c>
    </row>
    <row r="3" spans="1:21" x14ac:dyDescent="0.25">
      <c r="A3">
        <v>2</v>
      </c>
      <c r="B3" t="s">
        <v>22</v>
      </c>
      <c r="C3" t="s">
        <v>23</v>
      </c>
      <c r="D3" t="s">
        <v>165</v>
      </c>
      <c r="E3" t="s">
        <v>166</v>
      </c>
      <c r="F3" t="s">
        <v>18</v>
      </c>
      <c r="G3" t="s">
        <v>172</v>
      </c>
      <c r="H3" t="s">
        <v>173</v>
      </c>
      <c r="I3" t="s">
        <v>174</v>
      </c>
      <c r="J3" t="s">
        <v>24</v>
      </c>
      <c r="K3" t="s">
        <v>24</v>
      </c>
      <c r="L3" t="s">
        <v>175</v>
      </c>
      <c r="N3">
        <v>16</v>
      </c>
      <c r="O3">
        <v>40</v>
      </c>
      <c r="P3">
        <v>90</v>
      </c>
      <c r="Q3">
        <v>730</v>
      </c>
      <c r="U3" t="s">
        <v>25</v>
      </c>
    </row>
    <row r="4" spans="1:21" x14ac:dyDescent="0.25">
      <c r="A4">
        <v>3</v>
      </c>
      <c r="B4" t="s">
        <v>22</v>
      </c>
      <c r="C4" t="s">
        <v>26</v>
      </c>
      <c r="D4" t="s">
        <v>165</v>
      </c>
      <c r="E4" t="s">
        <v>166</v>
      </c>
      <c r="F4" t="s">
        <v>18</v>
      </c>
      <c r="G4" t="s">
        <v>176</v>
      </c>
      <c r="H4" t="s">
        <v>173</v>
      </c>
      <c r="I4" t="s">
        <v>177</v>
      </c>
      <c r="J4" t="s">
        <v>27</v>
      </c>
      <c r="K4" t="s">
        <v>27</v>
      </c>
      <c r="L4" t="s">
        <v>175</v>
      </c>
      <c r="N4">
        <v>10</v>
      </c>
      <c r="O4">
        <v>40</v>
      </c>
      <c r="P4">
        <v>90</v>
      </c>
      <c r="Q4">
        <v>490</v>
      </c>
      <c r="U4" t="s">
        <v>28</v>
      </c>
    </row>
    <row r="5" spans="1:21" x14ac:dyDescent="0.25">
      <c r="A5">
        <v>4</v>
      </c>
      <c r="B5" t="s">
        <v>29</v>
      </c>
      <c r="C5" t="s">
        <v>30</v>
      </c>
      <c r="D5" t="s">
        <v>165</v>
      </c>
      <c r="E5" t="s">
        <v>166</v>
      </c>
      <c r="F5" t="s">
        <v>18</v>
      </c>
      <c r="G5" t="s">
        <v>172</v>
      </c>
      <c r="H5" t="s">
        <v>173</v>
      </c>
      <c r="I5" t="s">
        <v>178</v>
      </c>
      <c r="J5" t="s">
        <v>31</v>
      </c>
      <c r="K5" t="s">
        <v>32</v>
      </c>
      <c r="L5" t="s">
        <v>170</v>
      </c>
      <c r="M5" t="s">
        <v>179</v>
      </c>
      <c r="N5">
        <v>25</v>
      </c>
      <c r="O5">
        <v>40</v>
      </c>
      <c r="P5" t="s">
        <v>180</v>
      </c>
      <c r="Q5">
        <v>1000</v>
      </c>
      <c r="U5" t="s">
        <v>33</v>
      </c>
    </row>
    <row r="6" spans="1:21" x14ac:dyDescent="0.25">
      <c r="A6">
        <v>5</v>
      </c>
      <c r="B6" t="s">
        <v>34</v>
      </c>
      <c r="C6" t="s">
        <v>35</v>
      </c>
      <c r="D6" t="s">
        <v>165</v>
      </c>
      <c r="E6" t="s">
        <v>166</v>
      </c>
      <c r="F6" t="s">
        <v>181</v>
      </c>
      <c r="G6" t="s">
        <v>182</v>
      </c>
      <c r="H6" t="s">
        <v>183</v>
      </c>
      <c r="I6" t="s">
        <v>184</v>
      </c>
      <c r="J6" t="s">
        <v>185</v>
      </c>
      <c r="K6" t="s">
        <v>185</v>
      </c>
      <c r="L6" t="s">
        <v>170</v>
      </c>
      <c r="M6" t="s">
        <v>186</v>
      </c>
      <c r="N6">
        <v>12</v>
      </c>
      <c r="O6">
        <v>40</v>
      </c>
      <c r="P6">
        <v>90</v>
      </c>
      <c r="Q6">
        <v>570</v>
      </c>
      <c r="U6" t="s">
        <v>39</v>
      </c>
    </row>
    <row r="7" spans="1:21" x14ac:dyDescent="0.25">
      <c r="A7">
        <v>6</v>
      </c>
      <c r="B7" t="s">
        <v>40</v>
      </c>
      <c r="C7" t="s">
        <v>41</v>
      </c>
      <c r="D7" t="s">
        <v>165</v>
      </c>
      <c r="E7" t="s">
        <v>166</v>
      </c>
      <c r="F7" t="s">
        <v>181</v>
      </c>
      <c r="G7" t="s">
        <v>187</v>
      </c>
      <c r="H7" t="s">
        <v>188</v>
      </c>
      <c r="I7" t="s">
        <v>189</v>
      </c>
      <c r="J7" t="s">
        <v>190</v>
      </c>
      <c r="K7" t="s">
        <v>191</v>
      </c>
      <c r="L7" t="s">
        <v>191</v>
      </c>
      <c r="M7" t="s">
        <v>191</v>
      </c>
      <c r="N7">
        <v>3</v>
      </c>
      <c r="O7">
        <v>40</v>
      </c>
      <c r="P7">
        <v>90</v>
      </c>
      <c r="Q7">
        <v>210</v>
      </c>
      <c r="U7" t="s">
        <v>42</v>
      </c>
    </row>
    <row r="8" spans="1:21" x14ac:dyDescent="0.25">
      <c r="A8">
        <v>7</v>
      </c>
      <c r="B8" t="s">
        <v>40</v>
      </c>
      <c r="C8" t="s">
        <v>43</v>
      </c>
      <c r="D8" t="s">
        <v>165</v>
      </c>
      <c r="E8" t="s">
        <v>166</v>
      </c>
      <c r="F8" t="s">
        <v>181</v>
      </c>
      <c r="G8" t="s">
        <v>192</v>
      </c>
      <c r="H8" t="s">
        <v>188</v>
      </c>
      <c r="I8" t="s">
        <v>193</v>
      </c>
      <c r="J8" t="s">
        <v>37</v>
      </c>
      <c r="K8" t="s">
        <v>185</v>
      </c>
      <c r="L8" t="s">
        <v>170</v>
      </c>
      <c r="M8" t="s">
        <v>186</v>
      </c>
      <c r="N8">
        <v>6.5</v>
      </c>
      <c r="O8">
        <v>40</v>
      </c>
      <c r="P8">
        <v>90</v>
      </c>
      <c r="Q8">
        <v>350</v>
      </c>
      <c r="U8" t="s">
        <v>44</v>
      </c>
    </row>
    <row r="9" spans="1:21" x14ac:dyDescent="0.25">
      <c r="A9">
        <v>8</v>
      </c>
      <c r="B9" t="s">
        <v>40</v>
      </c>
      <c r="C9" t="s">
        <v>45</v>
      </c>
      <c r="D9" t="s">
        <v>165</v>
      </c>
      <c r="E9" t="s">
        <v>166</v>
      </c>
      <c r="F9" t="s">
        <v>181</v>
      </c>
      <c r="G9" t="s">
        <v>194</v>
      </c>
      <c r="H9" t="s">
        <v>188</v>
      </c>
      <c r="I9" t="s">
        <v>195</v>
      </c>
      <c r="J9" t="s">
        <v>37</v>
      </c>
      <c r="K9" t="s">
        <v>38</v>
      </c>
      <c r="L9" t="s">
        <v>196</v>
      </c>
      <c r="M9" t="s">
        <v>197</v>
      </c>
      <c r="N9">
        <v>1.8</v>
      </c>
      <c r="O9">
        <v>40</v>
      </c>
      <c r="P9">
        <v>90</v>
      </c>
      <c r="Q9">
        <v>162</v>
      </c>
      <c r="U9" t="s">
        <v>46</v>
      </c>
    </row>
    <row r="10" spans="1:21" x14ac:dyDescent="0.25">
      <c r="A10">
        <v>9</v>
      </c>
      <c r="B10" t="s">
        <v>47</v>
      </c>
      <c r="C10" t="s">
        <v>48</v>
      </c>
      <c r="D10" t="s">
        <v>165</v>
      </c>
      <c r="E10" t="s">
        <v>166</v>
      </c>
      <c r="F10" t="s">
        <v>181</v>
      </c>
      <c r="G10" t="s">
        <v>198</v>
      </c>
      <c r="H10" t="s">
        <v>183</v>
      </c>
      <c r="I10" t="s">
        <v>184</v>
      </c>
      <c r="J10" t="s">
        <v>185</v>
      </c>
      <c r="K10" t="s">
        <v>185</v>
      </c>
      <c r="L10" t="s">
        <v>170</v>
      </c>
      <c r="M10" t="s">
        <v>186</v>
      </c>
      <c r="N10">
        <v>14</v>
      </c>
      <c r="O10">
        <v>40</v>
      </c>
      <c r="P10">
        <v>90</v>
      </c>
      <c r="Q10">
        <v>650</v>
      </c>
      <c r="U10" t="s">
        <v>39</v>
      </c>
    </row>
    <row r="11" spans="1:21" x14ac:dyDescent="0.25">
      <c r="A11">
        <v>10</v>
      </c>
      <c r="B11" t="s">
        <v>47</v>
      </c>
      <c r="C11" t="s">
        <v>49</v>
      </c>
      <c r="D11" t="s">
        <v>165</v>
      </c>
      <c r="E11" t="s">
        <v>166</v>
      </c>
      <c r="F11" t="s">
        <v>181</v>
      </c>
      <c r="G11" t="s">
        <v>198</v>
      </c>
      <c r="H11" t="s">
        <v>183</v>
      </c>
      <c r="I11" t="s">
        <v>184</v>
      </c>
      <c r="J11" t="s">
        <v>185</v>
      </c>
      <c r="K11" t="s">
        <v>185</v>
      </c>
      <c r="L11" t="s">
        <v>170</v>
      </c>
      <c r="M11" t="s">
        <v>186</v>
      </c>
      <c r="N11">
        <v>15</v>
      </c>
      <c r="O11">
        <v>40</v>
      </c>
      <c r="P11">
        <v>90</v>
      </c>
      <c r="Q11">
        <v>690</v>
      </c>
      <c r="U11" t="s">
        <v>39</v>
      </c>
    </row>
    <row r="12" spans="1:21" x14ac:dyDescent="0.25">
      <c r="A12">
        <v>11</v>
      </c>
      <c r="B12" t="s">
        <v>47</v>
      </c>
      <c r="C12" t="s">
        <v>50</v>
      </c>
      <c r="D12" t="s">
        <v>165</v>
      </c>
      <c r="E12" t="s">
        <v>166</v>
      </c>
      <c r="F12" t="s">
        <v>181</v>
      </c>
      <c r="G12" t="s">
        <v>182</v>
      </c>
      <c r="H12" t="s">
        <v>183</v>
      </c>
      <c r="I12" t="s">
        <v>199</v>
      </c>
      <c r="J12" t="s">
        <v>185</v>
      </c>
      <c r="K12" t="s">
        <v>185</v>
      </c>
      <c r="L12" t="s">
        <v>170</v>
      </c>
      <c r="M12" t="s">
        <v>186</v>
      </c>
      <c r="N12">
        <v>2</v>
      </c>
      <c r="O12">
        <v>40</v>
      </c>
      <c r="P12">
        <v>90</v>
      </c>
      <c r="Q12">
        <v>170</v>
      </c>
      <c r="U12" t="s">
        <v>51</v>
      </c>
    </row>
    <row r="13" spans="1:21" x14ac:dyDescent="0.25">
      <c r="A13">
        <v>12</v>
      </c>
      <c r="B13" t="s">
        <v>47</v>
      </c>
      <c r="C13" t="s">
        <v>52</v>
      </c>
      <c r="D13" t="s">
        <v>165</v>
      </c>
      <c r="E13" t="s">
        <v>166</v>
      </c>
      <c r="F13" t="s">
        <v>181</v>
      </c>
      <c r="G13" t="s">
        <v>182</v>
      </c>
      <c r="H13" t="s">
        <v>183</v>
      </c>
      <c r="I13" t="s">
        <v>200</v>
      </c>
      <c r="J13" t="s">
        <v>185</v>
      </c>
      <c r="K13" t="s">
        <v>185</v>
      </c>
      <c r="L13" t="s">
        <v>170</v>
      </c>
      <c r="M13" t="s">
        <v>186</v>
      </c>
      <c r="N13">
        <v>24</v>
      </c>
      <c r="O13">
        <v>40</v>
      </c>
      <c r="P13">
        <v>90</v>
      </c>
      <c r="Q13">
        <v>1050</v>
      </c>
      <c r="U13" t="s">
        <v>39</v>
      </c>
    </row>
    <row r="14" spans="1:21" x14ac:dyDescent="0.25">
      <c r="A14">
        <v>13</v>
      </c>
      <c r="B14" t="s">
        <v>16</v>
      </c>
      <c r="C14" t="s">
        <v>53</v>
      </c>
      <c r="D14" t="s">
        <v>165</v>
      </c>
      <c r="E14" t="s">
        <v>166</v>
      </c>
      <c r="F14" t="s">
        <v>181</v>
      </c>
      <c r="G14" t="s">
        <v>201</v>
      </c>
      <c r="H14" t="s">
        <v>188</v>
      </c>
      <c r="I14" t="s">
        <v>202</v>
      </c>
      <c r="J14" t="s">
        <v>37</v>
      </c>
      <c r="K14" t="s">
        <v>185</v>
      </c>
      <c r="L14" t="s">
        <v>170</v>
      </c>
      <c r="M14" t="s">
        <v>186</v>
      </c>
      <c r="N14">
        <v>4</v>
      </c>
      <c r="O14">
        <v>40</v>
      </c>
      <c r="P14">
        <v>90</v>
      </c>
      <c r="Q14">
        <v>250</v>
      </c>
      <c r="U14" t="s">
        <v>54</v>
      </c>
    </row>
    <row r="15" spans="1:21" x14ac:dyDescent="0.25">
      <c r="A15">
        <v>14</v>
      </c>
      <c r="B15" t="s">
        <v>16</v>
      </c>
      <c r="C15" t="s">
        <v>55</v>
      </c>
      <c r="D15" t="s">
        <v>165</v>
      </c>
      <c r="E15" t="s">
        <v>166</v>
      </c>
      <c r="F15" t="s">
        <v>181</v>
      </c>
      <c r="G15" t="s">
        <v>203</v>
      </c>
      <c r="H15" t="s">
        <v>168</v>
      </c>
      <c r="I15" t="s">
        <v>204</v>
      </c>
      <c r="J15" t="s">
        <v>37</v>
      </c>
      <c r="K15" t="s">
        <v>185</v>
      </c>
      <c r="L15" t="s">
        <v>170</v>
      </c>
      <c r="M15" t="s">
        <v>186</v>
      </c>
      <c r="N15">
        <v>2</v>
      </c>
      <c r="O15">
        <v>40</v>
      </c>
      <c r="P15">
        <v>90</v>
      </c>
      <c r="Q15">
        <v>170</v>
      </c>
      <c r="U15" t="s">
        <v>54</v>
      </c>
    </row>
    <row r="16" spans="1:21" x14ac:dyDescent="0.25">
      <c r="A16">
        <v>15</v>
      </c>
      <c r="B16" t="s">
        <v>16</v>
      </c>
      <c r="C16" t="s">
        <v>56</v>
      </c>
      <c r="D16" t="s">
        <v>165</v>
      </c>
      <c r="E16" t="s">
        <v>166</v>
      </c>
      <c r="F16" t="s">
        <v>181</v>
      </c>
      <c r="G16" t="s">
        <v>203</v>
      </c>
      <c r="H16" t="s">
        <v>168</v>
      </c>
      <c r="I16" t="s">
        <v>204</v>
      </c>
      <c r="J16" t="s">
        <v>37</v>
      </c>
      <c r="K16" t="s">
        <v>185</v>
      </c>
      <c r="L16" t="s">
        <v>170</v>
      </c>
      <c r="M16" t="s">
        <v>186</v>
      </c>
      <c r="N16">
        <v>3.5</v>
      </c>
      <c r="O16">
        <v>40</v>
      </c>
      <c r="P16">
        <v>90</v>
      </c>
      <c r="Q16">
        <v>230</v>
      </c>
      <c r="U16" t="s">
        <v>54</v>
      </c>
    </row>
    <row r="17" spans="1:21" x14ac:dyDescent="0.25">
      <c r="A17">
        <v>16</v>
      </c>
      <c r="B17" t="s">
        <v>16</v>
      </c>
      <c r="C17" t="s">
        <v>57</v>
      </c>
      <c r="D17" t="s">
        <v>165</v>
      </c>
      <c r="E17" t="s">
        <v>166</v>
      </c>
      <c r="F17" t="s">
        <v>181</v>
      </c>
      <c r="G17" t="s">
        <v>205</v>
      </c>
      <c r="H17" t="s">
        <v>188</v>
      </c>
      <c r="I17" t="s">
        <v>206</v>
      </c>
      <c r="J17" t="s">
        <v>37</v>
      </c>
      <c r="K17" t="s">
        <v>185</v>
      </c>
      <c r="L17" t="s">
        <v>170</v>
      </c>
      <c r="M17" t="s">
        <v>207</v>
      </c>
      <c r="N17">
        <v>1</v>
      </c>
      <c r="O17">
        <v>40</v>
      </c>
      <c r="P17">
        <v>90</v>
      </c>
      <c r="Q17">
        <v>130</v>
      </c>
      <c r="U17" t="s">
        <v>54</v>
      </c>
    </row>
    <row r="18" spans="1:21" x14ac:dyDescent="0.25">
      <c r="A18">
        <v>17</v>
      </c>
      <c r="B18" t="s">
        <v>16</v>
      </c>
      <c r="C18" t="s">
        <v>58</v>
      </c>
      <c r="D18" t="s">
        <v>165</v>
      </c>
      <c r="E18" t="s">
        <v>166</v>
      </c>
      <c r="F18" t="s">
        <v>181</v>
      </c>
      <c r="G18" t="s">
        <v>208</v>
      </c>
      <c r="H18" t="s">
        <v>168</v>
      </c>
      <c r="I18" t="s">
        <v>209</v>
      </c>
      <c r="J18" t="s">
        <v>37</v>
      </c>
      <c r="K18" t="s">
        <v>191</v>
      </c>
      <c r="L18" t="s">
        <v>170</v>
      </c>
      <c r="M18" t="s">
        <v>186</v>
      </c>
      <c r="N18">
        <v>1.5</v>
      </c>
      <c r="O18">
        <v>40</v>
      </c>
      <c r="P18">
        <v>90</v>
      </c>
      <c r="Q18">
        <v>150</v>
      </c>
      <c r="U18" t="s">
        <v>54</v>
      </c>
    </row>
    <row r="19" spans="1:21" x14ac:dyDescent="0.25">
      <c r="A19">
        <v>18</v>
      </c>
      <c r="B19" t="s">
        <v>16</v>
      </c>
      <c r="C19" t="s">
        <v>59</v>
      </c>
      <c r="D19" t="s">
        <v>165</v>
      </c>
      <c r="E19" t="s">
        <v>166</v>
      </c>
      <c r="F19" t="s">
        <v>181</v>
      </c>
      <c r="G19" t="s">
        <v>201</v>
      </c>
      <c r="H19" t="s">
        <v>188</v>
      </c>
      <c r="I19" t="s">
        <v>202</v>
      </c>
      <c r="J19" t="s">
        <v>37</v>
      </c>
      <c r="K19" t="s">
        <v>185</v>
      </c>
      <c r="L19" t="s">
        <v>170</v>
      </c>
      <c r="M19" t="s">
        <v>186</v>
      </c>
      <c r="N19">
        <v>5</v>
      </c>
      <c r="O19">
        <v>40</v>
      </c>
      <c r="P19">
        <v>90</v>
      </c>
      <c r="Q19">
        <v>290</v>
      </c>
      <c r="U19" t="s">
        <v>54</v>
      </c>
    </row>
    <row r="20" spans="1:21" x14ac:dyDescent="0.25">
      <c r="A20">
        <v>19</v>
      </c>
      <c r="B20" t="s">
        <v>60</v>
      </c>
      <c r="C20" t="s">
        <v>61</v>
      </c>
      <c r="D20" t="s">
        <v>165</v>
      </c>
      <c r="E20" t="s">
        <v>166</v>
      </c>
      <c r="F20" t="s">
        <v>181</v>
      </c>
      <c r="G20" t="s">
        <v>210</v>
      </c>
      <c r="H20" t="s">
        <v>183</v>
      </c>
      <c r="I20" t="s">
        <v>211</v>
      </c>
      <c r="J20" t="s">
        <v>212</v>
      </c>
      <c r="K20" t="s">
        <v>185</v>
      </c>
      <c r="L20" t="s">
        <v>170</v>
      </c>
      <c r="M20" t="s">
        <v>207</v>
      </c>
      <c r="N20">
        <v>2</v>
      </c>
      <c r="O20">
        <v>40</v>
      </c>
      <c r="P20">
        <v>90</v>
      </c>
      <c r="Q20">
        <v>170</v>
      </c>
      <c r="U20" t="s">
        <v>62</v>
      </c>
    </row>
    <row r="21" spans="1:21" x14ac:dyDescent="0.25">
      <c r="A21">
        <v>20</v>
      </c>
      <c r="B21" t="s">
        <v>60</v>
      </c>
      <c r="C21" t="s">
        <v>63</v>
      </c>
      <c r="D21" t="s">
        <v>165</v>
      </c>
      <c r="E21" t="s">
        <v>166</v>
      </c>
      <c r="F21" t="s">
        <v>181</v>
      </c>
      <c r="G21" t="s">
        <v>198</v>
      </c>
      <c r="H21" t="s">
        <v>183</v>
      </c>
      <c r="I21" t="s">
        <v>184</v>
      </c>
      <c r="J21" t="s">
        <v>212</v>
      </c>
      <c r="K21" t="s">
        <v>185</v>
      </c>
      <c r="L21" t="s">
        <v>170</v>
      </c>
      <c r="M21" t="s">
        <v>186</v>
      </c>
      <c r="N21">
        <v>2</v>
      </c>
      <c r="O21">
        <v>40</v>
      </c>
      <c r="P21">
        <v>90</v>
      </c>
      <c r="Q21">
        <v>170</v>
      </c>
      <c r="U21" t="s">
        <v>64</v>
      </c>
    </row>
    <row r="22" spans="1:21" x14ac:dyDescent="0.25">
      <c r="A22">
        <v>21</v>
      </c>
      <c r="B22" t="s">
        <v>60</v>
      </c>
      <c r="C22" t="s">
        <v>65</v>
      </c>
      <c r="D22" t="s">
        <v>165</v>
      </c>
      <c r="E22" t="s">
        <v>166</v>
      </c>
      <c r="F22" t="s">
        <v>181</v>
      </c>
      <c r="G22" t="s">
        <v>213</v>
      </c>
      <c r="H22" t="s">
        <v>183</v>
      </c>
      <c r="I22" t="s">
        <v>214</v>
      </c>
      <c r="J22" t="s">
        <v>212</v>
      </c>
      <c r="K22" t="s">
        <v>185</v>
      </c>
      <c r="L22" t="s">
        <v>170</v>
      </c>
      <c r="M22" t="s">
        <v>186</v>
      </c>
      <c r="N22">
        <v>2</v>
      </c>
      <c r="O22">
        <v>40</v>
      </c>
      <c r="P22">
        <v>90</v>
      </c>
      <c r="Q22">
        <v>170</v>
      </c>
      <c r="U22" t="s">
        <v>66</v>
      </c>
    </row>
    <row r="23" spans="1:21" x14ac:dyDescent="0.25">
      <c r="A23">
        <v>22</v>
      </c>
      <c r="B23" t="s">
        <v>60</v>
      </c>
      <c r="C23" t="s">
        <v>67</v>
      </c>
      <c r="D23" t="s">
        <v>165</v>
      </c>
      <c r="E23" t="s">
        <v>166</v>
      </c>
      <c r="F23" t="s">
        <v>181</v>
      </c>
      <c r="G23" t="s">
        <v>192</v>
      </c>
      <c r="H23" t="s">
        <v>188</v>
      </c>
      <c r="I23" t="s">
        <v>193</v>
      </c>
      <c r="J23" t="s">
        <v>212</v>
      </c>
      <c r="K23" t="s">
        <v>185</v>
      </c>
      <c r="L23" t="s">
        <v>170</v>
      </c>
      <c r="M23" t="s">
        <v>186</v>
      </c>
      <c r="N23">
        <v>10</v>
      </c>
      <c r="O23">
        <v>40</v>
      </c>
      <c r="P23">
        <v>90</v>
      </c>
      <c r="Q23">
        <v>490</v>
      </c>
      <c r="U23" t="s">
        <v>66</v>
      </c>
    </row>
    <row r="24" spans="1:21" x14ac:dyDescent="0.25">
      <c r="A24">
        <v>23</v>
      </c>
      <c r="B24" t="s">
        <v>60</v>
      </c>
      <c r="C24" t="s">
        <v>68</v>
      </c>
      <c r="D24" t="s">
        <v>165</v>
      </c>
      <c r="E24" t="s">
        <v>166</v>
      </c>
      <c r="F24" t="s">
        <v>181</v>
      </c>
      <c r="G24" t="s">
        <v>215</v>
      </c>
      <c r="H24" t="s">
        <v>183</v>
      </c>
      <c r="I24" t="s">
        <v>216</v>
      </c>
      <c r="J24" t="s">
        <v>212</v>
      </c>
      <c r="K24" t="s">
        <v>185</v>
      </c>
      <c r="L24" t="s">
        <v>170</v>
      </c>
      <c r="M24" t="s">
        <v>207</v>
      </c>
      <c r="N24">
        <v>3.5</v>
      </c>
      <c r="O24">
        <v>40</v>
      </c>
      <c r="P24">
        <v>90</v>
      </c>
      <c r="Q24">
        <v>230</v>
      </c>
      <c r="U24" t="s">
        <v>66</v>
      </c>
    </row>
    <row r="25" spans="1:21" x14ac:dyDescent="0.25">
      <c r="A25">
        <v>24</v>
      </c>
      <c r="B25" t="s">
        <v>60</v>
      </c>
      <c r="C25" t="s">
        <v>69</v>
      </c>
      <c r="D25" t="s">
        <v>165</v>
      </c>
      <c r="E25" t="s">
        <v>166</v>
      </c>
      <c r="F25" t="s">
        <v>181</v>
      </c>
      <c r="G25" t="s">
        <v>217</v>
      </c>
      <c r="H25" t="s">
        <v>183</v>
      </c>
      <c r="I25" t="s">
        <v>218</v>
      </c>
      <c r="J25" t="s">
        <v>212</v>
      </c>
      <c r="K25" t="s">
        <v>185</v>
      </c>
      <c r="L25" t="s">
        <v>170</v>
      </c>
      <c r="M25" t="s">
        <v>219</v>
      </c>
      <c r="N25">
        <v>0.15</v>
      </c>
      <c r="O25">
        <v>40</v>
      </c>
      <c r="P25">
        <v>90</v>
      </c>
      <c r="Q25">
        <v>96</v>
      </c>
      <c r="U25" t="s">
        <v>66</v>
      </c>
    </row>
    <row r="26" spans="1:21" x14ac:dyDescent="0.25">
      <c r="A26">
        <v>25</v>
      </c>
      <c r="B26" t="s">
        <v>60</v>
      </c>
      <c r="C26" t="s">
        <v>70</v>
      </c>
      <c r="D26" t="s">
        <v>165</v>
      </c>
      <c r="E26" t="s">
        <v>166</v>
      </c>
      <c r="F26" t="s">
        <v>181</v>
      </c>
      <c r="G26" t="s">
        <v>220</v>
      </c>
      <c r="H26" t="s">
        <v>183</v>
      </c>
      <c r="I26" t="s">
        <v>216</v>
      </c>
      <c r="J26" t="s">
        <v>212</v>
      </c>
      <c r="K26" t="s">
        <v>185</v>
      </c>
      <c r="L26" t="s">
        <v>170</v>
      </c>
      <c r="M26" t="s">
        <v>186</v>
      </c>
      <c r="N26">
        <v>1</v>
      </c>
      <c r="O26">
        <v>40</v>
      </c>
      <c r="P26">
        <v>90</v>
      </c>
      <c r="Q26">
        <v>130</v>
      </c>
      <c r="U26" t="s">
        <v>71</v>
      </c>
    </row>
    <row r="27" spans="1:21" x14ac:dyDescent="0.25">
      <c r="A27">
        <v>26</v>
      </c>
      <c r="B27" t="s">
        <v>60</v>
      </c>
      <c r="C27" t="s">
        <v>72</v>
      </c>
      <c r="D27" t="s">
        <v>165</v>
      </c>
      <c r="E27" t="s">
        <v>166</v>
      </c>
      <c r="F27" t="s">
        <v>36</v>
      </c>
      <c r="G27" t="s">
        <v>215</v>
      </c>
      <c r="H27" t="s">
        <v>183</v>
      </c>
      <c r="I27" t="s">
        <v>216</v>
      </c>
      <c r="J27" t="s">
        <v>212</v>
      </c>
      <c r="K27" t="s">
        <v>185</v>
      </c>
      <c r="M27" t="s">
        <v>186</v>
      </c>
      <c r="N27">
        <v>4.2</v>
      </c>
      <c r="O27">
        <v>40</v>
      </c>
      <c r="P27">
        <v>90</v>
      </c>
      <c r="Q27">
        <v>258</v>
      </c>
      <c r="U27" t="s">
        <v>73</v>
      </c>
    </row>
    <row r="28" spans="1:21" x14ac:dyDescent="0.25">
      <c r="A28">
        <v>27</v>
      </c>
      <c r="B28" t="s">
        <v>47</v>
      </c>
      <c r="C28" t="s">
        <v>74</v>
      </c>
      <c r="D28" t="s">
        <v>165</v>
      </c>
      <c r="E28" t="s">
        <v>166</v>
      </c>
      <c r="F28" t="s">
        <v>36</v>
      </c>
      <c r="G28" t="s">
        <v>221</v>
      </c>
      <c r="H28" t="s">
        <v>183</v>
      </c>
      <c r="I28" t="s">
        <v>200</v>
      </c>
      <c r="J28" t="s">
        <v>185</v>
      </c>
      <c r="K28" t="s">
        <v>185</v>
      </c>
      <c r="M28" t="s">
        <v>207</v>
      </c>
      <c r="N28">
        <v>23</v>
      </c>
      <c r="O28">
        <v>40</v>
      </c>
      <c r="P28">
        <v>90</v>
      </c>
      <c r="Q28">
        <v>1010</v>
      </c>
      <c r="U28" t="s">
        <v>75</v>
      </c>
    </row>
    <row r="29" spans="1:21" x14ac:dyDescent="0.25">
      <c r="A29">
        <v>28</v>
      </c>
      <c r="B29" t="s">
        <v>40</v>
      </c>
      <c r="C29" t="s">
        <v>76</v>
      </c>
      <c r="D29" t="s">
        <v>165</v>
      </c>
      <c r="E29" t="s">
        <v>166</v>
      </c>
      <c r="F29" t="s">
        <v>36</v>
      </c>
      <c r="G29" t="s">
        <v>222</v>
      </c>
      <c r="H29" t="s">
        <v>188</v>
      </c>
      <c r="I29" t="s">
        <v>223</v>
      </c>
      <c r="J29" t="s">
        <v>37</v>
      </c>
      <c r="K29" t="s">
        <v>185</v>
      </c>
      <c r="M29" t="s">
        <v>186</v>
      </c>
      <c r="N29">
        <v>3</v>
      </c>
      <c r="O29">
        <v>40</v>
      </c>
      <c r="P29">
        <v>90</v>
      </c>
      <c r="Q29">
        <v>210</v>
      </c>
      <c r="U29" t="s">
        <v>77</v>
      </c>
    </row>
    <row r="30" spans="1:21" x14ac:dyDescent="0.25">
      <c r="A30">
        <v>29</v>
      </c>
      <c r="B30" t="s">
        <v>40</v>
      </c>
      <c r="C30" t="s">
        <v>78</v>
      </c>
      <c r="D30" t="s">
        <v>165</v>
      </c>
      <c r="E30" t="s">
        <v>166</v>
      </c>
      <c r="F30" t="s">
        <v>36</v>
      </c>
      <c r="G30" t="s">
        <v>224</v>
      </c>
      <c r="H30" t="s">
        <v>188</v>
      </c>
      <c r="I30" t="s">
        <v>225</v>
      </c>
      <c r="J30" t="s">
        <v>37</v>
      </c>
      <c r="K30" t="s">
        <v>185</v>
      </c>
      <c r="M30" t="s">
        <v>186</v>
      </c>
      <c r="N30">
        <v>1.5</v>
      </c>
      <c r="O30">
        <v>40</v>
      </c>
      <c r="P30">
        <v>90</v>
      </c>
      <c r="Q30">
        <v>150</v>
      </c>
      <c r="U30" t="s">
        <v>79</v>
      </c>
    </row>
    <row r="31" spans="1:21" x14ac:dyDescent="0.25">
      <c r="A31">
        <v>30</v>
      </c>
      <c r="B31" t="s">
        <v>16</v>
      </c>
      <c r="C31" t="s">
        <v>226</v>
      </c>
      <c r="D31" t="s">
        <v>227</v>
      </c>
      <c r="E31" t="s">
        <v>228</v>
      </c>
      <c r="F31" t="s">
        <v>36</v>
      </c>
      <c r="G31" t="s">
        <v>229</v>
      </c>
      <c r="H31" t="s">
        <v>188</v>
      </c>
      <c r="I31" t="s">
        <v>230</v>
      </c>
      <c r="J31" t="s">
        <v>231</v>
      </c>
      <c r="K31" t="s">
        <v>38</v>
      </c>
      <c r="N31">
        <v>1.7</v>
      </c>
      <c r="O31">
        <v>40</v>
      </c>
      <c r="P31">
        <v>90</v>
      </c>
      <c r="Q31">
        <v>158</v>
      </c>
      <c r="U31" t="s">
        <v>81</v>
      </c>
    </row>
    <row r="32" spans="1:21" x14ac:dyDescent="0.25">
      <c r="A32">
        <v>31</v>
      </c>
      <c r="B32" t="s">
        <v>82</v>
      </c>
      <c r="C32" t="s">
        <v>232</v>
      </c>
      <c r="D32" t="s">
        <v>165</v>
      </c>
      <c r="E32" t="s">
        <v>166</v>
      </c>
      <c r="F32" t="s">
        <v>181</v>
      </c>
      <c r="G32" t="s">
        <v>233</v>
      </c>
      <c r="H32" t="s">
        <v>234</v>
      </c>
      <c r="I32" t="s">
        <v>235</v>
      </c>
      <c r="J32" t="s">
        <v>20</v>
      </c>
      <c r="K32" t="s">
        <v>20</v>
      </c>
      <c r="L32" t="s">
        <v>170</v>
      </c>
      <c r="M32" t="s">
        <v>207</v>
      </c>
      <c r="N32" t="s">
        <v>180</v>
      </c>
      <c r="O32" t="s">
        <v>180</v>
      </c>
      <c r="P32" t="s">
        <v>180</v>
      </c>
      <c r="Q32" t="s">
        <v>180</v>
      </c>
    </row>
    <row r="33" spans="1:21" x14ac:dyDescent="0.25">
      <c r="A33">
        <v>32</v>
      </c>
      <c r="B33" t="s">
        <v>82</v>
      </c>
      <c r="C33" t="s">
        <v>83</v>
      </c>
      <c r="D33" t="s">
        <v>165</v>
      </c>
      <c r="E33" t="s">
        <v>166</v>
      </c>
      <c r="F33" t="s">
        <v>181</v>
      </c>
      <c r="G33" t="s">
        <v>236</v>
      </c>
      <c r="H33" t="s">
        <v>234</v>
      </c>
      <c r="I33" t="s">
        <v>237</v>
      </c>
      <c r="J33" t="s">
        <v>84</v>
      </c>
      <c r="K33" t="s">
        <v>85</v>
      </c>
      <c r="L33" t="s">
        <v>170</v>
      </c>
      <c r="M33" t="s">
        <v>186</v>
      </c>
      <c r="N33">
        <v>21</v>
      </c>
      <c r="O33">
        <v>40</v>
      </c>
      <c r="P33">
        <v>90</v>
      </c>
      <c r="Q33">
        <v>930</v>
      </c>
      <c r="U33" t="s">
        <v>86</v>
      </c>
    </row>
    <row r="34" spans="1:21" x14ac:dyDescent="0.25">
      <c r="A34">
        <v>33</v>
      </c>
      <c r="B34" t="s">
        <v>82</v>
      </c>
      <c r="C34" t="s">
        <v>87</v>
      </c>
      <c r="D34" t="s">
        <v>165</v>
      </c>
      <c r="E34" t="s">
        <v>166</v>
      </c>
      <c r="F34" t="s">
        <v>181</v>
      </c>
      <c r="G34" t="s">
        <v>238</v>
      </c>
      <c r="H34" t="s">
        <v>234</v>
      </c>
      <c r="I34" t="s">
        <v>239</v>
      </c>
      <c r="J34" t="s">
        <v>88</v>
      </c>
      <c r="K34" t="s">
        <v>20</v>
      </c>
      <c r="L34" t="s">
        <v>170</v>
      </c>
      <c r="M34" t="s">
        <v>240</v>
      </c>
      <c r="N34">
        <v>18</v>
      </c>
      <c r="O34">
        <v>40</v>
      </c>
      <c r="P34">
        <v>90</v>
      </c>
      <c r="Q34">
        <v>810</v>
      </c>
      <c r="U34" t="s">
        <v>89</v>
      </c>
    </row>
    <row r="35" spans="1:21" x14ac:dyDescent="0.25">
      <c r="A35">
        <v>34</v>
      </c>
      <c r="B35" t="s">
        <v>82</v>
      </c>
      <c r="C35" t="s">
        <v>90</v>
      </c>
      <c r="D35" t="s">
        <v>165</v>
      </c>
      <c r="E35" t="s">
        <v>166</v>
      </c>
      <c r="F35" t="s">
        <v>181</v>
      </c>
      <c r="G35" t="s">
        <v>241</v>
      </c>
      <c r="H35" t="s">
        <v>234</v>
      </c>
      <c r="I35" t="s">
        <v>242</v>
      </c>
      <c r="J35" t="s">
        <v>84</v>
      </c>
      <c r="K35" t="s">
        <v>91</v>
      </c>
      <c r="L35" t="s">
        <v>170</v>
      </c>
      <c r="M35" t="s">
        <v>186</v>
      </c>
      <c r="N35">
        <v>17</v>
      </c>
      <c r="O35">
        <v>40</v>
      </c>
      <c r="P35">
        <v>90</v>
      </c>
      <c r="Q35">
        <v>770</v>
      </c>
      <c r="U35" t="s">
        <v>92</v>
      </c>
    </row>
    <row r="36" spans="1:21" x14ac:dyDescent="0.25">
      <c r="A36">
        <v>35</v>
      </c>
      <c r="B36" t="s">
        <v>82</v>
      </c>
      <c r="C36" t="s">
        <v>93</v>
      </c>
      <c r="D36" t="s">
        <v>165</v>
      </c>
      <c r="E36" t="s">
        <v>166</v>
      </c>
      <c r="F36" t="s">
        <v>181</v>
      </c>
      <c r="G36" t="s">
        <v>233</v>
      </c>
      <c r="H36" t="s">
        <v>234</v>
      </c>
      <c r="I36" t="s">
        <v>243</v>
      </c>
      <c r="J36" t="s">
        <v>84</v>
      </c>
      <c r="K36" t="s">
        <v>91</v>
      </c>
      <c r="L36" t="s">
        <v>170</v>
      </c>
      <c r="M36" t="s">
        <v>186</v>
      </c>
      <c r="N36">
        <v>17.5</v>
      </c>
      <c r="O36">
        <v>40</v>
      </c>
      <c r="P36">
        <v>90</v>
      </c>
      <c r="Q36">
        <v>790</v>
      </c>
      <c r="U36" t="s">
        <v>92</v>
      </c>
    </row>
    <row r="37" spans="1:21" x14ac:dyDescent="0.25">
      <c r="A37">
        <v>36</v>
      </c>
      <c r="B37" t="s">
        <v>82</v>
      </c>
      <c r="C37" t="s">
        <v>94</v>
      </c>
      <c r="D37" t="s">
        <v>165</v>
      </c>
      <c r="E37" t="s">
        <v>166</v>
      </c>
      <c r="F37" t="s">
        <v>181</v>
      </c>
      <c r="G37" t="s">
        <v>167</v>
      </c>
      <c r="H37" t="s">
        <v>234</v>
      </c>
      <c r="I37" t="s">
        <v>244</v>
      </c>
      <c r="J37" t="s">
        <v>95</v>
      </c>
      <c r="K37" t="s">
        <v>95</v>
      </c>
      <c r="L37" t="s">
        <v>170</v>
      </c>
      <c r="M37" t="s">
        <v>186</v>
      </c>
      <c r="N37">
        <v>11</v>
      </c>
      <c r="O37">
        <v>40</v>
      </c>
      <c r="P37">
        <v>90</v>
      </c>
      <c r="Q37">
        <v>530</v>
      </c>
      <c r="U37" t="s">
        <v>96</v>
      </c>
    </row>
    <row r="38" spans="1:21" x14ac:dyDescent="0.25">
      <c r="A38">
        <v>37</v>
      </c>
      <c r="B38" t="s">
        <v>82</v>
      </c>
      <c r="C38" t="s">
        <v>97</v>
      </c>
      <c r="D38" t="s">
        <v>165</v>
      </c>
      <c r="E38" t="s">
        <v>166</v>
      </c>
      <c r="F38" t="s">
        <v>181</v>
      </c>
      <c r="G38" t="s">
        <v>245</v>
      </c>
      <c r="H38" t="s">
        <v>234</v>
      </c>
      <c r="I38" t="s">
        <v>246</v>
      </c>
      <c r="J38" t="s">
        <v>84</v>
      </c>
      <c r="K38" t="s">
        <v>91</v>
      </c>
      <c r="L38" t="s">
        <v>170</v>
      </c>
      <c r="M38" t="s">
        <v>207</v>
      </c>
      <c r="N38">
        <v>35</v>
      </c>
      <c r="O38">
        <v>40</v>
      </c>
      <c r="P38">
        <v>90</v>
      </c>
      <c r="Q38">
        <v>1490</v>
      </c>
      <c r="U38" t="s">
        <v>89</v>
      </c>
    </row>
    <row r="39" spans="1:21" x14ac:dyDescent="0.25">
      <c r="A39">
        <v>38</v>
      </c>
      <c r="B39" t="s">
        <v>82</v>
      </c>
      <c r="C39" t="s">
        <v>98</v>
      </c>
      <c r="D39" t="s">
        <v>165</v>
      </c>
      <c r="E39" t="s">
        <v>166</v>
      </c>
      <c r="F39" t="s">
        <v>181</v>
      </c>
      <c r="G39" t="s">
        <v>245</v>
      </c>
      <c r="H39" t="s">
        <v>234</v>
      </c>
      <c r="I39" t="s">
        <v>247</v>
      </c>
      <c r="J39" t="s">
        <v>84</v>
      </c>
      <c r="K39" t="s">
        <v>85</v>
      </c>
      <c r="L39" t="s">
        <v>170</v>
      </c>
      <c r="N39">
        <v>41</v>
      </c>
      <c r="O39">
        <v>40</v>
      </c>
      <c r="P39">
        <v>90</v>
      </c>
      <c r="Q39">
        <v>1730</v>
      </c>
      <c r="U39" t="s">
        <v>89</v>
      </c>
    </row>
    <row r="40" spans="1:21" x14ac:dyDescent="0.25">
      <c r="A40">
        <v>39</v>
      </c>
      <c r="B40" t="s">
        <v>34</v>
      </c>
      <c r="C40" t="s">
        <v>99</v>
      </c>
      <c r="D40" t="s">
        <v>165</v>
      </c>
      <c r="E40" t="s">
        <v>166</v>
      </c>
      <c r="F40" t="s">
        <v>181</v>
      </c>
      <c r="G40" t="s">
        <v>248</v>
      </c>
      <c r="H40" t="s">
        <v>183</v>
      </c>
      <c r="I40" t="s">
        <v>249</v>
      </c>
      <c r="J40" t="s">
        <v>100</v>
      </c>
      <c r="K40" t="s">
        <v>101</v>
      </c>
      <c r="L40" t="s">
        <v>170</v>
      </c>
      <c r="M40" t="s">
        <v>240</v>
      </c>
      <c r="N40">
        <v>14</v>
      </c>
      <c r="O40">
        <v>40</v>
      </c>
      <c r="P40">
        <v>90</v>
      </c>
      <c r="Q40">
        <v>650</v>
      </c>
      <c r="U40" t="s">
        <v>102</v>
      </c>
    </row>
    <row r="41" spans="1:21" x14ac:dyDescent="0.25">
      <c r="A41">
        <v>40</v>
      </c>
      <c r="B41" t="s">
        <v>34</v>
      </c>
      <c r="C41" t="s">
        <v>103</v>
      </c>
      <c r="D41" t="s">
        <v>165</v>
      </c>
      <c r="E41" t="s">
        <v>166</v>
      </c>
      <c r="F41" t="s">
        <v>181</v>
      </c>
      <c r="G41" t="s">
        <v>250</v>
      </c>
      <c r="H41" t="s">
        <v>183</v>
      </c>
      <c r="I41" t="s">
        <v>251</v>
      </c>
      <c r="J41" t="s">
        <v>100</v>
      </c>
      <c r="K41" t="s">
        <v>101</v>
      </c>
      <c r="L41" t="s">
        <v>170</v>
      </c>
      <c r="M41" t="s">
        <v>186</v>
      </c>
      <c r="N41">
        <v>13</v>
      </c>
      <c r="O41">
        <v>40</v>
      </c>
      <c r="P41">
        <v>90</v>
      </c>
      <c r="Q41">
        <v>610</v>
      </c>
      <c r="U41" t="s">
        <v>104</v>
      </c>
    </row>
    <row r="42" spans="1:21" x14ac:dyDescent="0.25">
      <c r="A42">
        <v>41</v>
      </c>
      <c r="B42" t="s">
        <v>34</v>
      </c>
      <c r="C42" t="s">
        <v>105</v>
      </c>
      <c r="D42" t="s">
        <v>165</v>
      </c>
      <c r="E42" t="s">
        <v>166</v>
      </c>
      <c r="F42" t="s">
        <v>181</v>
      </c>
      <c r="G42" t="s">
        <v>252</v>
      </c>
      <c r="H42" t="s">
        <v>253</v>
      </c>
      <c r="I42" t="s">
        <v>254</v>
      </c>
      <c r="J42" t="s">
        <v>106</v>
      </c>
      <c r="K42" t="s">
        <v>106</v>
      </c>
      <c r="L42" t="s">
        <v>170</v>
      </c>
      <c r="M42" t="s">
        <v>255</v>
      </c>
      <c r="N42">
        <v>11.5</v>
      </c>
      <c r="O42">
        <v>40</v>
      </c>
      <c r="P42">
        <v>90</v>
      </c>
      <c r="Q42">
        <v>550</v>
      </c>
      <c r="U42" t="s">
        <v>107</v>
      </c>
    </row>
    <row r="43" spans="1:21" x14ac:dyDescent="0.25">
      <c r="A43">
        <v>42</v>
      </c>
      <c r="B43" t="s">
        <v>34</v>
      </c>
      <c r="C43" t="s">
        <v>108</v>
      </c>
      <c r="D43" t="s">
        <v>165</v>
      </c>
      <c r="E43" t="s">
        <v>166</v>
      </c>
      <c r="F43" t="s">
        <v>181</v>
      </c>
      <c r="G43" t="s">
        <v>256</v>
      </c>
      <c r="H43" t="s">
        <v>257</v>
      </c>
      <c r="I43" t="s">
        <v>258</v>
      </c>
      <c r="J43" t="s">
        <v>100</v>
      </c>
      <c r="K43" t="s">
        <v>109</v>
      </c>
      <c r="L43" t="s">
        <v>170</v>
      </c>
      <c r="M43" t="s">
        <v>259</v>
      </c>
      <c r="N43">
        <v>20</v>
      </c>
      <c r="O43">
        <v>40</v>
      </c>
      <c r="P43">
        <v>90</v>
      </c>
      <c r="Q43">
        <v>890</v>
      </c>
      <c r="U43" t="s">
        <v>110</v>
      </c>
    </row>
    <row r="44" spans="1:21" x14ac:dyDescent="0.25">
      <c r="A44">
        <v>43</v>
      </c>
      <c r="B44" t="s">
        <v>111</v>
      </c>
      <c r="C44" t="s">
        <v>112</v>
      </c>
      <c r="D44" t="s">
        <v>165</v>
      </c>
      <c r="E44" t="s">
        <v>166</v>
      </c>
      <c r="F44" t="s">
        <v>181</v>
      </c>
      <c r="G44" t="s">
        <v>260</v>
      </c>
      <c r="H44" t="s">
        <v>261</v>
      </c>
      <c r="I44" t="s">
        <v>262</v>
      </c>
      <c r="J44" t="s">
        <v>113</v>
      </c>
      <c r="K44" t="s">
        <v>113</v>
      </c>
      <c r="L44" t="s">
        <v>170</v>
      </c>
      <c r="M44" t="s">
        <v>186</v>
      </c>
      <c r="N44">
        <v>20</v>
      </c>
      <c r="O44">
        <v>40</v>
      </c>
      <c r="P44">
        <v>90</v>
      </c>
      <c r="Q44">
        <v>890</v>
      </c>
      <c r="U44" t="s">
        <v>114</v>
      </c>
    </row>
    <row r="45" spans="1:21" x14ac:dyDescent="0.25">
      <c r="A45">
        <v>44</v>
      </c>
      <c r="B45" t="s">
        <v>111</v>
      </c>
      <c r="C45" t="s">
        <v>115</v>
      </c>
      <c r="D45" t="s">
        <v>165</v>
      </c>
      <c r="E45" t="s">
        <v>166</v>
      </c>
      <c r="F45" t="s">
        <v>181</v>
      </c>
      <c r="G45" t="s">
        <v>263</v>
      </c>
      <c r="H45" t="s">
        <v>261</v>
      </c>
      <c r="I45" t="s">
        <v>264</v>
      </c>
      <c r="J45" t="s">
        <v>113</v>
      </c>
      <c r="K45" t="s">
        <v>113</v>
      </c>
      <c r="L45" t="s">
        <v>170</v>
      </c>
      <c r="M45" t="s">
        <v>265</v>
      </c>
      <c r="N45">
        <v>11</v>
      </c>
      <c r="O45">
        <v>40</v>
      </c>
      <c r="P45">
        <v>90</v>
      </c>
      <c r="Q45">
        <v>530</v>
      </c>
      <c r="U45" t="s">
        <v>114</v>
      </c>
    </row>
    <row r="46" spans="1:21" x14ac:dyDescent="0.25">
      <c r="A46">
        <v>45</v>
      </c>
      <c r="B46" t="s">
        <v>116</v>
      </c>
      <c r="C46" t="s">
        <v>117</v>
      </c>
      <c r="D46" t="s">
        <v>165</v>
      </c>
      <c r="E46" t="s">
        <v>166</v>
      </c>
      <c r="F46" t="s">
        <v>181</v>
      </c>
      <c r="G46" t="s">
        <v>266</v>
      </c>
      <c r="H46" t="s">
        <v>261</v>
      </c>
      <c r="I46" t="s">
        <v>267</v>
      </c>
      <c r="J46" t="s">
        <v>118</v>
      </c>
      <c r="K46" t="s">
        <v>119</v>
      </c>
      <c r="L46" t="s">
        <v>170</v>
      </c>
      <c r="M46" t="s">
        <v>268</v>
      </c>
      <c r="N46">
        <v>4</v>
      </c>
      <c r="O46">
        <v>40</v>
      </c>
      <c r="P46">
        <v>90</v>
      </c>
      <c r="Q46">
        <v>250</v>
      </c>
      <c r="U46" t="s">
        <v>120</v>
      </c>
    </row>
    <row r="47" spans="1:21" x14ac:dyDescent="0.25">
      <c r="A47">
        <v>46</v>
      </c>
      <c r="B47" t="s">
        <v>116</v>
      </c>
      <c r="C47" t="s">
        <v>121</v>
      </c>
      <c r="D47" t="s">
        <v>165</v>
      </c>
      <c r="E47" t="s">
        <v>166</v>
      </c>
      <c r="F47" t="s">
        <v>181</v>
      </c>
      <c r="G47" t="s">
        <v>269</v>
      </c>
      <c r="H47" t="s">
        <v>261</v>
      </c>
      <c r="I47" t="s">
        <v>270</v>
      </c>
      <c r="J47" t="s">
        <v>122</v>
      </c>
      <c r="K47" t="s">
        <v>119</v>
      </c>
      <c r="L47" t="s">
        <v>170</v>
      </c>
      <c r="M47" t="s">
        <v>186</v>
      </c>
      <c r="N47">
        <v>3.5</v>
      </c>
      <c r="O47">
        <v>40</v>
      </c>
      <c r="P47">
        <v>90</v>
      </c>
      <c r="Q47">
        <v>230</v>
      </c>
      <c r="U47" t="s">
        <v>123</v>
      </c>
    </row>
    <row r="48" spans="1:21" x14ac:dyDescent="0.25">
      <c r="A48">
        <v>47</v>
      </c>
      <c r="B48" t="s">
        <v>116</v>
      </c>
      <c r="C48" t="s">
        <v>124</v>
      </c>
      <c r="D48" t="s">
        <v>165</v>
      </c>
      <c r="E48" t="s">
        <v>166</v>
      </c>
      <c r="F48" t="s">
        <v>181</v>
      </c>
      <c r="G48" t="s">
        <v>271</v>
      </c>
      <c r="H48" t="s">
        <v>272</v>
      </c>
      <c r="I48" t="s">
        <v>273</v>
      </c>
      <c r="J48" t="s">
        <v>125</v>
      </c>
      <c r="K48" t="s">
        <v>119</v>
      </c>
      <c r="L48" t="s">
        <v>170</v>
      </c>
      <c r="M48" t="s">
        <v>268</v>
      </c>
      <c r="N48">
        <v>11</v>
      </c>
      <c r="O48">
        <v>40</v>
      </c>
      <c r="P48">
        <v>90</v>
      </c>
      <c r="Q48">
        <v>530</v>
      </c>
      <c r="U48" t="s">
        <v>126</v>
      </c>
    </row>
    <row r="49" spans="1:21" x14ac:dyDescent="0.25">
      <c r="A49">
        <v>48</v>
      </c>
      <c r="B49" t="s">
        <v>116</v>
      </c>
      <c r="C49" t="s">
        <v>127</v>
      </c>
      <c r="D49" t="s">
        <v>165</v>
      </c>
      <c r="E49" t="s">
        <v>166</v>
      </c>
      <c r="F49" t="s">
        <v>181</v>
      </c>
      <c r="G49" t="s">
        <v>274</v>
      </c>
      <c r="H49" t="s">
        <v>275</v>
      </c>
      <c r="I49" t="s">
        <v>276</v>
      </c>
      <c r="J49" t="s">
        <v>113</v>
      </c>
      <c r="K49" t="s">
        <v>113</v>
      </c>
      <c r="L49" t="s">
        <v>170</v>
      </c>
      <c r="M49" t="s">
        <v>186</v>
      </c>
      <c r="N49">
        <v>10</v>
      </c>
      <c r="O49">
        <v>40</v>
      </c>
      <c r="P49">
        <v>90</v>
      </c>
      <c r="Q49">
        <v>490</v>
      </c>
      <c r="U49" t="s">
        <v>128</v>
      </c>
    </row>
    <row r="50" spans="1:21" x14ac:dyDescent="0.25">
      <c r="A50">
        <v>49</v>
      </c>
      <c r="B50" t="s">
        <v>116</v>
      </c>
      <c r="C50" t="s">
        <v>129</v>
      </c>
      <c r="D50" t="s">
        <v>165</v>
      </c>
      <c r="E50" t="s">
        <v>166</v>
      </c>
      <c r="F50" t="s">
        <v>181</v>
      </c>
      <c r="G50" t="s">
        <v>277</v>
      </c>
      <c r="H50" t="s">
        <v>278</v>
      </c>
      <c r="I50" t="s">
        <v>279</v>
      </c>
      <c r="J50" t="s">
        <v>125</v>
      </c>
      <c r="K50" t="s">
        <v>119</v>
      </c>
      <c r="L50" t="s">
        <v>170</v>
      </c>
      <c r="M50" t="s">
        <v>280</v>
      </c>
      <c r="N50">
        <v>18</v>
      </c>
      <c r="O50">
        <v>40</v>
      </c>
      <c r="P50">
        <v>90</v>
      </c>
      <c r="Q50">
        <v>810</v>
      </c>
      <c r="U50" t="s">
        <v>130</v>
      </c>
    </row>
    <row r="51" spans="1:21" x14ac:dyDescent="0.25">
      <c r="A51">
        <v>50</v>
      </c>
      <c r="B51" t="s">
        <v>29</v>
      </c>
      <c r="C51" t="s">
        <v>131</v>
      </c>
      <c r="D51" t="s">
        <v>165</v>
      </c>
      <c r="E51" t="s">
        <v>166</v>
      </c>
      <c r="F51" t="s">
        <v>181</v>
      </c>
      <c r="G51" t="s">
        <v>281</v>
      </c>
      <c r="H51" t="s">
        <v>173</v>
      </c>
      <c r="I51" t="s">
        <v>282</v>
      </c>
      <c r="J51" t="s">
        <v>132</v>
      </c>
      <c r="K51" t="s">
        <v>133</v>
      </c>
      <c r="L51" t="s">
        <v>170</v>
      </c>
      <c r="M51" t="s">
        <v>268</v>
      </c>
      <c r="N51">
        <v>15.5</v>
      </c>
      <c r="O51">
        <v>40</v>
      </c>
      <c r="P51">
        <v>90</v>
      </c>
      <c r="Q51">
        <v>710</v>
      </c>
      <c r="U51" t="s">
        <v>134</v>
      </c>
    </row>
    <row r="52" spans="1:21" x14ac:dyDescent="0.25">
      <c r="A52">
        <v>51</v>
      </c>
      <c r="B52" t="s">
        <v>135</v>
      </c>
      <c r="C52" t="s">
        <v>136</v>
      </c>
      <c r="D52" t="s">
        <v>165</v>
      </c>
      <c r="E52" t="s">
        <v>166</v>
      </c>
      <c r="F52" t="s">
        <v>181</v>
      </c>
      <c r="G52" t="s">
        <v>283</v>
      </c>
      <c r="H52" t="s">
        <v>278</v>
      </c>
      <c r="I52" t="s">
        <v>284</v>
      </c>
      <c r="J52" t="s">
        <v>100</v>
      </c>
      <c r="K52" t="s">
        <v>100</v>
      </c>
      <c r="L52" t="s">
        <v>170</v>
      </c>
      <c r="M52" t="s">
        <v>186</v>
      </c>
      <c r="N52">
        <v>4</v>
      </c>
      <c r="O52">
        <v>40</v>
      </c>
      <c r="P52">
        <v>90</v>
      </c>
      <c r="Q52">
        <v>250</v>
      </c>
      <c r="U52" t="s">
        <v>137</v>
      </c>
    </row>
    <row r="53" spans="1:21" x14ac:dyDescent="0.25">
      <c r="A53">
        <v>52</v>
      </c>
      <c r="B53" t="s">
        <v>135</v>
      </c>
      <c r="C53" t="s">
        <v>138</v>
      </c>
      <c r="D53" t="s">
        <v>165</v>
      </c>
      <c r="E53" t="s">
        <v>166</v>
      </c>
      <c r="F53" t="s">
        <v>181</v>
      </c>
      <c r="G53" t="s">
        <v>285</v>
      </c>
      <c r="H53" t="s">
        <v>286</v>
      </c>
      <c r="I53" t="s">
        <v>287</v>
      </c>
      <c r="J53" t="s">
        <v>139</v>
      </c>
      <c r="K53" t="s">
        <v>140</v>
      </c>
      <c r="L53" t="s">
        <v>170</v>
      </c>
      <c r="M53" t="s">
        <v>288</v>
      </c>
      <c r="N53">
        <v>16</v>
      </c>
      <c r="O53">
        <v>40</v>
      </c>
      <c r="P53">
        <v>90</v>
      </c>
      <c r="Q53">
        <v>730</v>
      </c>
      <c r="U53" t="s">
        <v>141</v>
      </c>
    </row>
    <row r="54" spans="1:21" x14ac:dyDescent="0.25">
      <c r="A54">
        <v>53</v>
      </c>
      <c r="B54" t="s">
        <v>16</v>
      </c>
      <c r="C54" t="s">
        <v>142</v>
      </c>
      <c r="D54" t="s">
        <v>165</v>
      </c>
      <c r="E54" t="s">
        <v>166</v>
      </c>
      <c r="F54" t="s">
        <v>181</v>
      </c>
      <c r="G54" t="s">
        <v>289</v>
      </c>
      <c r="H54" t="s">
        <v>168</v>
      </c>
      <c r="I54" t="s">
        <v>290</v>
      </c>
      <c r="J54" t="s">
        <v>19</v>
      </c>
      <c r="K54" t="s">
        <v>85</v>
      </c>
      <c r="L54" t="s">
        <v>170</v>
      </c>
      <c r="M54" t="s">
        <v>186</v>
      </c>
      <c r="N54">
        <v>15</v>
      </c>
      <c r="O54">
        <v>40</v>
      </c>
      <c r="P54">
        <v>90</v>
      </c>
      <c r="Q54">
        <v>690</v>
      </c>
      <c r="U54" t="s">
        <v>21</v>
      </c>
    </row>
    <row r="55" spans="1:21" x14ac:dyDescent="0.25">
      <c r="A55">
        <v>54</v>
      </c>
      <c r="B55" t="s">
        <v>143</v>
      </c>
      <c r="C55" t="s">
        <v>144</v>
      </c>
      <c r="D55" t="s">
        <v>165</v>
      </c>
      <c r="E55" t="s">
        <v>166</v>
      </c>
      <c r="F55" t="s">
        <v>181</v>
      </c>
      <c r="G55" t="s">
        <v>291</v>
      </c>
      <c r="H55" t="s">
        <v>292</v>
      </c>
      <c r="I55" t="s">
        <v>293</v>
      </c>
      <c r="J55" t="s">
        <v>145</v>
      </c>
      <c r="K55" t="s">
        <v>145</v>
      </c>
      <c r="L55" t="s">
        <v>170</v>
      </c>
      <c r="M55" t="s">
        <v>186</v>
      </c>
      <c r="N55">
        <v>4.5</v>
      </c>
      <c r="O55">
        <v>40</v>
      </c>
      <c r="P55">
        <v>90</v>
      </c>
      <c r="Q55">
        <v>270</v>
      </c>
      <c r="U55" t="s">
        <v>146</v>
      </c>
    </row>
    <row r="56" spans="1:21" x14ac:dyDescent="0.25">
      <c r="A56">
        <v>55</v>
      </c>
      <c r="B56" t="s">
        <v>147</v>
      </c>
      <c r="C56" t="s">
        <v>148</v>
      </c>
      <c r="D56" t="s">
        <v>165</v>
      </c>
      <c r="E56" t="s">
        <v>166</v>
      </c>
      <c r="F56" t="s">
        <v>181</v>
      </c>
      <c r="G56" t="s">
        <v>294</v>
      </c>
      <c r="H56" t="s">
        <v>286</v>
      </c>
      <c r="I56" t="s">
        <v>295</v>
      </c>
      <c r="J56" t="s">
        <v>149</v>
      </c>
      <c r="K56" t="s">
        <v>149</v>
      </c>
      <c r="L56" t="s">
        <v>170</v>
      </c>
      <c r="M56" t="s">
        <v>207</v>
      </c>
      <c r="N56">
        <v>14.5</v>
      </c>
      <c r="O56">
        <v>40</v>
      </c>
      <c r="P56">
        <v>90</v>
      </c>
      <c r="Q56">
        <v>670</v>
      </c>
      <c r="U56" t="s">
        <v>150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9A4C238E5C814D8A72F1FCD33973B2" ma:contentTypeVersion="20" ma:contentTypeDescription="Vytvoří nový dokument" ma:contentTypeScope="" ma:versionID="0721aaa17fb662ef525d86a4d9207ceb">
  <xsd:schema xmlns:xsd="http://www.w3.org/2001/XMLSchema" xmlns:xs="http://www.w3.org/2001/XMLSchema" xmlns:p="http://schemas.microsoft.com/office/2006/metadata/properties" xmlns:ns2="1ba576cd-a65c-4230-87f2-a90e58a4e3cf" xmlns:ns3="e1b2e64e-2717-4be6-aecd-c8cc6d0c43be" targetNamespace="http://schemas.microsoft.com/office/2006/metadata/properties" ma:root="true" ma:fieldsID="b89476fe593ab8a5750ab4090ed3b90e" ns2:_="" ns3:_="">
    <xsd:import namespace="1ba576cd-a65c-4230-87f2-a90e58a4e3cf"/>
    <xsd:import namespace="e1b2e64e-2717-4be6-aecd-c8cc6d0c43b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2:Popis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a576cd-a65c-4230-87f2-a90e58a4e3c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Popis" ma:index="16" nillable="true" ma:displayName="Popis" ma:format="Dropdown" ma:internalName="Popis">
      <xsd:simpleType>
        <xsd:restriction base="dms:Text">
          <xsd:maxLength value="255"/>
        </xsd:restriction>
      </xsd:simpleType>
    </xsd:element>
    <xsd:element name="TaxCatchAll" ma:index="23" nillable="true" ma:displayName="Taxonomy Catch All Column" ma:hidden="true" ma:list="{2984b026-0645-48b3-904c-e2b070f4f20c}" ma:internalName="TaxCatchAll" ma:showField="CatchAllData" ma:web="1ba576cd-a65c-4230-87f2-a90e58a4e3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b2e64e-2717-4be6-aecd-c8cc6d0c43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Značky obrázků" ma:readOnly="false" ma:fieldId="{5cf76f15-5ced-4ddc-b409-7134ff3c332f}" ma:taxonomyMulti="true" ma:sspId="b663375e-5c93-4348-a957-3971f685869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DBABD3-9499-4B27-AA48-0393043C08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a576cd-a65c-4230-87f2-a90e58a4e3cf"/>
    <ds:schemaRef ds:uri="e1b2e64e-2717-4be6-aecd-c8cc6d0c43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6F99DDB-BA6A-44D6-9FF4-F01FF3749A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Zahradníková Hana</dc:creator>
  <cp:keywords/>
  <dc:description/>
  <cp:lastModifiedBy>Vlášek Milan</cp:lastModifiedBy>
  <cp:revision/>
  <cp:lastPrinted>2023-10-06T08:49:43Z</cp:lastPrinted>
  <dcterms:created xsi:type="dcterms:W3CDTF">2023-08-03T08:36:29Z</dcterms:created>
  <dcterms:modified xsi:type="dcterms:W3CDTF">2023-10-26T10:35:14Z</dcterms:modified>
  <cp:category/>
  <cp:contentStatus/>
</cp:coreProperties>
</file>