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tuslova\home\Desktop\"/>
    </mc:Choice>
  </mc:AlternateContent>
  <xr:revisionPtr revIDLastSave="0" documentId="13_ncr:1_{69C04A36-A8B2-4A8D-8EC1-F3DD98B7BE97}" xr6:coauthVersionLast="47" xr6:coauthVersionMax="47" xr10:uidLastSave="{00000000-0000-0000-0000-000000000000}"/>
  <bookViews>
    <workbookView xWindow="-109" yWindow="-109" windowWidth="17606" windowHeight="13544" xr2:uid="{C6047470-983D-41B5-8375-91BAB11D09EB}"/>
  </bookViews>
  <sheets>
    <sheet name="COP 2022 sumář" sheetId="1" r:id="rId1"/>
  </sheets>
  <definedNames>
    <definedName name="_xlnm.Print_Area" localSheetId="0">'COP 2022 sumář'!$A$1:$H$26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4" i="1"/>
  <c r="E15" i="1"/>
  <c r="E16" i="1"/>
  <c r="E17" i="1"/>
  <c r="E18" i="1"/>
  <c r="E11" i="1"/>
  <c r="F25" i="1"/>
  <c r="E23" i="1"/>
  <c r="E9" i="1"/>
  <c r="E20" i="1"/>
  <c r="E22" i="1" s="1"/>
  <c r="E4" i="1"/>
  <c r="E5" i="1"/>
  <c r="E6" i="1"/>
  <c r="E7" i="1"/>
  <c r="E3" i="1"/>
  <c r="E8" i="1" s="1"/>
  <c r="E24" i="1"/>
  <c r="E19" i="1" l="1"/>
  <c r="G19" i="1" s="1"/>
  <c r="H19" i="1" s="1"/>
  <c r="G24" i="1"/>
  <c r="H24" i="1" s="1"/>
  <c r="G22" i="1"/>
  <c r="E10" i="1"/>
  <c r="G10" i="1" s="1"/>
  <c r="H10" i="1" s="1"/>
  <c r="G8" i="1"/>
  <c r="E25" i="1" l="1"/>
  <c r="H22" i="1"/>
  <c r="G25" i="1"/>
  <c r="H8" i="1"/>
  <c r="H25" i="1" l="1"/>
</calcChain>
</file>

<file path=xl/sharedStrings.xml><?xml version="1.0" encoding="utf-8"?>
<sst xmlns="http://schemas.openxmlformats.org/spreadsheetml/2006/main" count="37" uniqueCount="33">
  <si>
    <t>Název a adresa žadatele</t>
  </si>
  <si>
    <t>Učební pomůcky</t>
  </si>
  <si>
    <t>počet kusů</t>
  </si>
  <si>
    <t>Cena pomůcky včetně DPH 
Kč/ks</t>
  </si>
  <si>
    <t>Cena pomůcky včetně DPH celkem Kč</t>
  </si>
  <si>
    <t xml:space="preserve"> Dotace MZe  pro příjemce celkem</t>
  </si>
  <si>
    <t>Spoluúčast příjemce dotace</t>
  </si>
  <si>
    <t>Kč</t>
  </si>
  <si>
    <t>%</t>
  </si>
  <si>
    <t>Střední odborná škola veterinární, mechanizační 
a zahradnická a Jazyková škola s právem státní jazykové zkoušky, České Budějovice, Rudolfovská 458/92; 
372 16 České Budějovice</t>
  </si>
  <si>
    <t>Teleskopický manipulátor</t>
  </si>
  <si>
    <t>Lopata (k manipulátoru)</t>
  </si>
  <si>
    <t>Drapákové vidle (k manipulátoruú</t>
  </si>
  <si>
    <t>Zahradní sekací traktor</t>
  </si>
  <si>
    <t>Pila na kov</t>
  </si>
  <si>
    <t>Celkem žadatel</t>
  </si>
  <si>
    <t>Vyšší odborná škola lesnická a Střední lesnická škola Bedřicha Schwarzenberga, Písek, Lesnická 55; 
397 01 Písek</t>
  </si>
  <si>
    <t>Vyvážecí vlek s hydraulickou rukou (vyvážečka)</t>
  </si>
  <si>
    <t>Střední rybářská škola a Vyšší odborná škola vodního hospodářství a ekologie, Vodňany, Zátiší 480; 
389 01 Vodňany</t>
  </si>
  <si>
    <t>Přívěs za OA (dvouosý) k přepravě ryb</t>
  </si>
  <si>
    <t>Pásová pila na dřevo HBS 640 AS 5152 164</t>
  </si>
  <si>
    <t>Oximetr kontinuální  měření SmonOX</t>
  </si>
  <si>
    <t>hliníková loď Lugafo typ 1548 PW-VV</t>
  </si>
  <si>
    <t>Samochodný robot CamBoss pro průzkum potrubí</t>
  </si>
  <si>
    <t>Tukoměr na ryby typ DISTELL</t>
  </si>
  <si>
    <t>BSK měřící přístroj pro analýzy org. znečištění vody pro 12 měřících míst OXITOP IS12</t>
  </si>
  <si>
    <t>Oxitopbox termostatický box pro 12 lahví</t>
  </si>
  <si>
    <t>Vyšší odborná škola a Střední zemědělská škola, Tábor, Náměstí T. G. Masaryka 788; 
390 02 Tábor</t>
  </si>
  <si>
    <t>Krmný vůz</t>
  </si>
  <si>
    <t>Automat na krmení telat</t>
  </si>
  <si>
    <t>Střední škola rybářská 
a vodohospodářská Jakuba Krčína, 
Třeboň, Táboritská 688; 
379 01 Třeboň</t>
  </si>
  <si>
    <t>Traktor pro autoškolu</t>
  </si>
  <si>
    <t>Celkem žadatelé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</si>
</sst>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6" fontId="3" fillId="0" borderId="8" xfId="1" applyNumberFormat="1" applyFont="1" applyFill="1" applyBorder="1" applyAlignment="1">
      <alignment vertical="center"/>
    </xf>
    <xf numFmtId="166" fontId="3" fillId="0" borderId="12" xfId="1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166" fontId="3" fillId="0" borderId="25" xfId="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30" xfId="0" applyNumberForma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2" fontId="0" fillId="0" borderId="20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166" fontId="3" fillId="0" borderId="32" xfId="1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14" xfId="1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4198-3163-4C93-972E-0DE6ED3FA7DC}">
  <sheetPr>
    <pageSetUpPr fitToPage="1"/>
  </sheetPr>
  <dimension ref="A1:H41"/>
  <sheetViews>
    <sheetView tabSelected="1" zoomScale="85" zoomScaleNormal="85" workbookViewId="0">
      <selection activeCell="J16" sqref="J16"/>
    </sheetView>
  </sheetViews>
  <sheetFormatPr defaultColWidth="9.125" defaultRowHeight="14.3" x14ac:dyDescent="0.25"/>
  <cols>
    <col min="1" max="1" width="50.625" style="20" customWidth="1"/>
    <col min="2" max="2" width="40.875" style="20" customWidth="1"/>
    <col min="3" max="3" width="6.875" style="21" customWidth="1"/>
    <col min="4" max="4" width="14.375" style="22" customWidth="1"/>
    <col min="5" max="5" width="16.5" style="22" customWidth="1"/>
    <col min="6" max="6" width="14.5" style="23" customWidth="1"/>
    <col min="7" max="7" width="17.5" style="9" bestFit="1" customWidth="1"/>
    <col min="8" max="8" width="7" style="24" customWidth="1"/>
    <col min="9" max="9" width="21.5" style="9" bestFit="1" customWidth="1"/>
    <col min="10" max="10" width="15.5" style="9" bestFit="1" customWidth="1"/>
    <col min="11" max="16384" width="9.125" style="9"/>
  </cols>
  <sheetData>
    <row r="1" spans="1:8" s="5" customFormat="1" ht="43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82" t="s">
        <v>6</v>
      </c>
      <c r="H1" s="83"/>
    </row>
    <row r="2" spans="1:8" s="5" customFormat="1" ht="14.95" thickBot="1" x14ac:dyDescent="0.3">
      <c r="A2" s="6"/>
      <c r="B2" s="7"/>
      <c r="C2" s="7"/>
      <c r="D2" s="31"/>
      <c r="E2" s="31"/>
      <c r="F2" s="32"/>
      <c r="G2" s="7" t="s">
        <v>7</v>
      </c>
      <c r="H2" s="8" t="s">
        <v>8</v>
      </c>
    </row>
    <row r="3" spans="1:8" s="5" customFormat="1" ht="18" customHeight="1" x14ac:dyDescent="0.25">
      <c r="A3" s="87" t="s">
        <v>9</v>
      </c>
      <c r="B3" s="34" t="s">
        <v>10</v>
      </c>
      <c r="C3" s="46">
        <v>1</v>
      </c>
      <c r="D3" s="25">
        <v>1789000</v>
      </c>
      <c r="E3" s="25">
        <f>D3</f>
        <v>1789000</v>
      </c>
      <c r="F3" s="35"/>
      <c r="G3" s="41"/>
      <c r="H3" s="29"/>
    </row>
    <row r="4" spans="1:8" s="5" customFormat="1" ht="18" customHeight="1" x14ac:dyDescent="0.25">
      <c r="A4" s="88"/>
      <c r="B4" s="36" t="s">
        <v>11</v>
      </c>
      <c r="C4" s="47">
        <v>1</v>
      </c>
      <c r="D4" s="26">
        <v>45000</v>
      </c>
      <c r="E4" s="26">
        <f t="shared" ref="E4:E7" si="0">D4</f>
        <v>45000</v>
      </c>
      <c r="F4" s="33"/>
      <c r="G4" s="42"/>
      <c r="H4" s="30"/>
    </row>
    <row r="5" spans="1:8" s="5" customFormat="1" ht="18" customHeight="1" x14ac:dyDescent="0.25">
      <c r="A5" s="88"/>
      <c r="B5" s="36" t="s">
        <v>12</v>
      </c>
      <c r="C5" s="10">
        <v>1</v>
      </c>
      <c r="D5" s="26">
        <v>96000</v>
      </c>
      <c r="E5" s="26">
        <f t="shared" si="0"/>
        <v>96000</v>
      </c>
      <c r="F5" s="27"/>
      <c r="G5" s="43"/>
      <c r="H5" s="44"/>
    </row>
    <row r="6" spans="1:8" ht="27" customHeight="1" x14ac:dyDescent="0.25">
      <c r="A6" s="88"/>
      <c r="B6" s="36" t="s">
        <v>13</v>
      </c>
      <c r="C6" s="10">
        <v>1</v>
      </c>
      <c r="D6" s="26">
        <v>154000</v>
      </c>
      <c r="E6" s="26">
        <f t="shared" si="0"/>
        <v>154000</v>
      </c>
      <c r="F6" s="27"/>
      <c r="G6" s="43"/>
      <c r="H6" s="44"/>
    </row>
    <row r="7" spans="1:8" ht="27" customHeight="1" thickBot="1" x14ac:dyDescent="0.3">
      <c r="A7" s="88"/>
      <c r="B7" s="37" t="s">
        <v>14</v>
      </c>
      <c r="C7" s="38">
        <v>1</v>
      </c>
      <c r="D7" s="39">
        <v>120000</v>
      </c>
      <c r="E7" s="26">
        <f t="shared" si="0"/>
        <v>120000</v>
      </c>
      <c r="F7" s="27"/>
      <c r="G7" s="43"/>
      <c r="H7" s="45"/>
    </row>
    <row r="8" spans="1:8" ht="27" customHeight="1" thickBot="1" x14ac:dyDescent="0.3">
      <c r="A8" s="89"/>
      <c r="B8" s="6" t="s">
        <v>15</v>
      </c>
      <c r="C8" s="11"/>
      <c r="D8" s="12"/>
      <c r="E8" s="13">
        <f>SUM(E3:E7)</f>
        <v>2204000</v>
      </c>
      <c r="F8" s="40">
        <v>1666000</v>
      </c>
      <c r="G8" s="14">
        <f>E8-F8</f>
        <v>538000</v>
      </c>
      <c r="H8" s="15">
        <f>G8/(E8/100)</f>
        <v>24.41016333938294</v>
      </c>
    </row>
    <row r="9" spans="1:8" ht="27" customHeight="1" thickBot="1" x14ac:dyDescent="0.3">
      <c r="A9" s="84" t="s">
        <v>16</v>
      </c>
      <c r="B9" s="57" t="s">
        <v>17</v>
      </c>
      <c r="C9" s="58">
        <v>1</v>
      </c>
      <c r="D9" s="25">
        <v>1900000</v>
      </c>
      <c r="E9" s="25">
        <f>D9</f>
        <v>1900000</v>
      </c>
      <c r="F9" s="59"/>
      <c r="G9" s="60"/>
      <c r="H9" s="61"/>
    </row>
    <row r="10" spans="1:8" ht="27" customHeight="1" thickBot="1" x14ac:dyDescent="0.3">
      <c r="A10" s="85"/>
      <c r="B10" s="6" t="s">
        <v>15</v>
      </c>
      <c r="C10" s="62"/>
      <c r="D10" s="17"/>
      <c r="E10" s="18">
        <f>SUM(E9:E9)</f>
        <v>1900000</v>
      </c>
      <c r="F10" s="48">
        <v>1666000</v>
      </c>
      <c r="G10" s="14">
        <f>E10-F10</f>
        <v>234000</v>
      </c>
      <c r="H10" s="15">
        <f>G10/(E10/100)</f>
        <v>12.315789473684211</v>
      </c>
    </row>
    <row r="11" spans="1:8" ht="27" customHeight="1" thickBot="1" x14ac:dyDescent="0.3">
      <c r="A11" s="84" t="s">
        <v>18</v>
      </c>
      <c r="B11" s="57" t="s">
        <v>19</v>
      </c>
      <c r="C11" s="58">
        <v>1</v>
      </c>
      <c r="D11" s="25">
        <v>130200</v>
      </c>
      <c r="E11" s="25">
        <f>D11</f>
        <v>130200</v>
      </c>
      <c r="F11" s="71"/>
      <c r="G11" s="72"/>
      <c r="H11" s="16"/>
    </row>
    <row r="12" spans="1:8" ht="27" customHeight="1" thickBot="1" x14ac:dyDescent="0.3">
      <c r="A12" s="86"/>
      <c r="B12" s="73" t="s">
        <v>20</v>
      </c>
      <c r="C12" s="10">
        <v>1</v>
      </c>
      <c r="D12" s="26">
        <v>108888</v>
      </c>
      <c r="E12" s="25">
        <f t="shared" ref="E12:E18" si="1">D12</f>
        <v>108888</v>
      </c>
      <c r="F12" s="71"/>
      <c r="G12" s="72"/>
      <c r="H12" s="16"/>
    </row>
    <row r="13" spans="1:8" ht="27" customHeight="1" thickBot="1" x14ac:dyDescent="0.3">
      <c r="A13" s="86"/>
      <c r="B13" s="73" t="s">
        <v>21</v>
      </c>
      <c r="C13" s="10">
        <v>2</v>
      </c>
      <c r="D13" s="26">
        <v>87120</v>
      </c>
      <c r="E13" s="25">
        <f>D13*C13</f>
        <v>174240</v>
      </c>
      <c r="F13" s="71"/>
      <c r="G13" s="72"/>
      <c r="H13" s="16"/>
    </row>
    <row r="14" spans="1:8" ht="27" customHeight="1" thickBot="1" x14ac:dyDescent="0.3">
      <c r="A14" s="86"/>
      <c r="B14" s="73" t="s">
        <v>22</v>
      </c>
      <c r="C14" s="10">
        <v>1</v>
      </c>
      <c r="D14" s="26">
        <v>220200</v>
      </c>
      <c r="E14" s="25">
        <f t="shared" si="1"/>
        <v>220200</v>
      </c>
      <c r="F14" s="71"/>
      <c r="G14" s="72"/>
      <c r="H14" s="16"/>
    </row>
    <row r="15" spans="1:8" ht="27" customHeight="1" thickBot="1" x14ac:dyDescent="0.3">
      <c r="A15" s="86"/>
      <c r="B15" s="73" t="s">
        <v>23</v>
      </c>
      <c r="C15" s="10">
        <v>1</v>
      </c>
      <c r="D15" s="26">
        <v>834900</v>
      </c>
      <c r="E15" s="25">
        <f t="shared" si="1"/>
        <v>834900</v>
      </c>
      <c r="F15" s="71"/>
      <c r="G15" s="72"/>
      <c r="H15" s="16"/>
    </row>
    <row r="16" spans="1:8" ht="27" customHeight="1" thickBot="1" x14ac:dyDescent="0.3">
      <c r="A16" s="86"/>
      <c r="B16" s="73" t="s">
        <v>24</v>
      </c>
      <c r="C16" s="10">
        <v>1</v>
      </c>
      <c r="D16" s="26">
        <v>255300</v>
      </c>
      <c r="E16" s="25">
        <f t="shared" si="1"/>
        <v>255300</v>
      </c>
      <c r="F16" s="71"/>
      <c r="G16" s="72"/>
      <c r="H16" s="16"/>
    </row>
    <row r="17" spans="1:8" ht="27" customHeight="1" thickBot="1" x14ac:dyDescent="0.3">
      <c r="A17" s="86"/>
      <c r="B17" s="74" t="s">
        <v>25</v>
      </c>
      <c r="C17" s="10">
        <v>1</v>
      </c>
      <c r="D17" s="26">
        <v>176999</v>
      </c>
      <c r="E17" s="25">
        <f t="shared" si="1"/>
        <v>176999</v>
      </c>
      <c r="F17" s="71"/>
      <c r="G17" s="72"/>
      <c r="H17" s="16"/>
    </row>
    <row r="18" spans="1:8" ht="27" customHeight="1" thickBot="1" x14ac:dyDescent="0.3">
      <c r="A18" s="86"/>
      <c r="B18" s="73" t="s">
        <v>26</v>
      </c>
      <c r="C18" s="10">
        <v>1</v>
      </c>
      <c r="D18" s="26">
        <v>142199</v>
      </c>
      <c r="E18" s="25">
        <f t="shared" si="1"/>
        <v>142199</v>
      </c>
      <c r="F18" s="71"/>
      <c r="G18" s="72"/>
      <c r="H18" s="16"/>
    </row>
    <row r="19" spans="1:8" ht="27" customHeight="1" thickBot="1" x14ac:dyDescent="0.3">
      <c r="A19" s="86"/>
      <c r="B19" s="75" t="s">
        <v>15</v>
      </c>
      <c r="C19" s="76"/>
      <c r="D19" s="77"/>
      <c r="E19" s="78">
        <f>SUM(E11:E18)</f>
        <v>2042926</v>
      </c>
      <c r="F19" s="49">
        <v>1666000</v>
      </c>
      <c r="G19" s="50">
        <f>E19-F19</f>
        <v>376926</v>
      </c>
      <c r="H19" s="51">
        <f>G19/(E19/100)</f>
        <v>18.450301185652346</v>
      </c>
    </row>
    <row r="20" spans="1:8" ht="27" customHeight="1" x14ac:dyDescent="0.25">
      <c r="A20" s="90" t="s">
        <v>27</v>
      </c>
      <c r="B20" s="56" t="s">
        <v>28</v>
      </c>
      <c r="C20" s="46">
        <v>1</v>
      </c>
      <c r="D20" s="25">
        <v>1850000</v>
      </c>
      <c r="E20" s="25">
        <f>D20</f>
        <v>1850000</v>
      </c>
      <c r="F20" s="49"/>
      <c r="G20" s="50"/>
      <c r="H20" s="51"/>
    </row>
    <row r="21" spans="1:8" ht="27" customHeight="1" thickBot="1" x14ac:dyDescent="0.3">
      <c r="A21" s="91"/>
      <c r="B21" s="56" t="s">
        <v>29</v>
      </c>
      <c r="C21" s="10">
        <v>1</v>
      </c>
      <c r="D21" s="26">
        <v>300000</v>
      </c>
      <c r="E21" s="26">
        <v>300000</v>
      </c>
      <c r="F21" s="28"/>
      <c r="G21" s="52"/>
      <c r="H21" s="16"/>
    </row>
    <row r="22" spans="1:8" ht="27" customHeight="1" thickBot="1" x14ac:dyDescent="0.3">
      <c r="A22" s="92"/>
      <c r="B22" s="53" t="s">
        <v>15</v>
      </c>
      <c r="C22" s="54"/>
      <c r="D22" s="55"/>
      <c r="E22" s="55">
        <f>SUM(E20:E21)</f>
        <v>2150000</v>
      </c>
      <c r="F22" s="48">
        <v>1666000</v>
      </c>
      <c r="G22" s="14">
        <f>E22-F22</f>
        <v>484000</v>
      </c>
      <c r="H22" s="15">
        <f>G22/(E22/100)</f>
        <v>22.511627906976745</v>
      </c>
    </row>
    <row r="23" spans="1:8" ht="17" thickBot="1" x14ac:dyDescent="0.3">
      <c r="A23" s="86" t="s">
        <v>30</v>
      </c>
      <c r="B23" s="63" t="s">
        <v>31</v>
      </c>
      <c r="C23" s="64">
        <v>1</v>
      </c>
      <c r="D23" s="65">
        <v>1850000</v>
      </c>
      <c r="E23" s="25">
        <f>D23</f>
        <v>1850000</v>
      </c>
      <c r="F23" s="66"/>
      <c r="G23" s="67"/>
      <c r="H23" s="16"/>
    </row>
    <row r="24" spans="1:8" ht="42.65" customHeight="1" thickBot="1" x14ac:dyDescent="0.3">
      <c r="A24" s="85"/>
      <c r="B24" s="6" t="s">
        <v>15</v>
      </c>
      <c r="C24" s="68"/>
      <c r="D24" s="69"/>
      <c r="E24" s="18">
        <f>SUM(E23:E23)</f>
        <v>1850000</v>
      </c>
      <c r="F24" s="70">
        <v>1665000</v>
      </c>
      <c r="G24" s="14">
        <f>E24-F24</f>
        <v>185000</v>
      </c>
      <c r="H24" s="15">
        <f>G24/(E24/100)</f>
        <v>10</v>
      </c>
    </row>
    <row r="25" spans="1:8" ht="17" thickBot="1" x14ac:dyDescent="0.3">
      <c r="A25" s="79" t="s">
        <v>32</v>
      </c>
      <c r="B25" s="80"/>
      <c r="C25" s="80"/>
      <c r="D25" s="81"/>
      <c r="E25" s="18">
        <f>E8+E10+E19+E22+E24</f>
        <v>10146926</v>
      </c>
      <c r="F25" s="17">
        <f>F8+F10+F19+F22+F24</f>
        <v>8329000</v>
      </c>
      <c r="G25" s="17">
        <f>G8+G10+G19+G22+G24</f>
        <v>1817926</v>
      </c>
      <c r="H25" s="15">
        <f>G25/(E25/100)</f>
        <v>17.916026981964784</v>
      </c>
    </row>
    <row r="27" spans="1:8" x14ac:dyDescent="0.25">
      <c r="A27" s="9"/>
      <c r="B27" s="9"/>
      <c r="C27" s="9"/>
      <c r="D27" s="9"/>
      <c r="E27" s="9"/>
      <c r="F27" s="9"/>
      <c r="G27" s="19"/>
      <c r="H27" s="9"/>
    </row>
    <row r="28" spans="1:8" x14ac:dyDescent="0.25">
      <c r="A28" s="9"/>
      <c r="B28" s="9"/>
      <c r="C28" s="9"/>
      <c r="D28" s="9"/>
      <c r="E28" s="9"/>
      <c r="F28" s="9"/>
      <c r="H28" s="9"/>
    </row>
    <row r="29" spans="1:8" x14ac:dyDescent="0.25">
      <c r="A29" s="9"/>
      <c r="B29" s="9"/>
      <c r="C29" s="9"/>
      <c r="D29" s="9"/>
      <c r="E29" s="9"/>
      <c r="F29" s="9"/>
      <c r="H29" s="9"/>
    </row>
    <row r="30" spans="1:8" x14ac:dyDescent="0.25">
      <c r="A30" s="9"/>
      <c r="B30" s="9"/>
      <c r="C30" s="9"/>
      <c r="D30" s="9"/>
      <c r="E30" s="9"/>
      <c r="F30" s="9"/>
      <c r="H30" s="9"/>
    </row>
    <row r="31" spans="1:8" x14ac:dyDescent="0.25">
      <c r="A31" s="9"/>
      <c r="B31" s="9"/>
      <c r="C31" s="9"/>
      <c r="D31" s="9"/>
      <c r="E31" s="9"/>
      <c r="F31" s="9"/>
      <c r="H31" s="9"/>
    </row>
    <row r="32" spans="1:8" x14ac:dyDescent="0.25">
      <c r="A32" s="9"/>
      <c r="B32" s="9"/>
      <c r="C32" s="9"/>
      <c r="D32" s="9"/>
      <c r="E32" s="9"/>
      <c r="F32" s="9"/>
      <c r="H32" s="9"/>
    </row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</sheetData>
  <mergeCells count="7">
    <mergeCell ref="A25:D25"/>
    <mergeCell ref="G1:H1"/>
    <mergeCell ref="A9:A10"/>
    <mergeCell ref="A11:A19"/>
    <mergeCell ref="A23:A24"/>
    <mergeCell ref="A3:A8"/>
    <mergeCell ref="A20:A22"/>
  </mergeCells>
  <printOptions horizontalCentered="1"/>
  <pageMargins left="0.11811023622047245" right="0.11811023622047245" top="0.39370078740157483" bottom="0.19685039370078741" header="0.19685039370078741" footer="0.15748031496062992"/>
  <pageSetup paperSize="9" scale="82" orientation="landscape" r:id="rId1"/>
  <headerFooter scaleWithDoc="0">
    <oddHeader xml:space="preserve">&amp;R&amp;"Arial,Obyčejné"Příloha návrhu č. 85/ZK/23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COP 2022 sumář</vt:lpstr>
      <vt:lpstr>'COP 2022 sumář'!Oblast_tisku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Fučíková Lenka</dc:creator>
  <cp:keywords/>
  <dc:description/>
  <cp:lastModifiedBy>Tušlová Milada</cp:lastModifiedBy>
  <cp:revision/>
  <cp:lastPrinted>2023-04-19T06:22:01Z</cp:lastPrinted>
  <dcterms:created xsi:type="dcterms:W3CDTF">2020-03-06T11:27:32Z</dcterms:created>
  <dcterms:modified xsi:type="dcterms:W3CDTF">2023-04-19T06:22:06Z</dcterms:modified>
  <cp:category/>
  <cp:contentStatus/>
</cp:coreProperties>
</file>