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RK_Formuláře EP\"/>
    </mc:Choice>
  </mc:AlternateContent>
  <xr:revisionPtr revIDLastSave="0" documentId="13_ncr:1_{804C0B38-049B-43F7-BC4C-AA6E2E9A1BE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<sst xmlns="http://schemas.openxmlformats.org/spreadsheetml/2006/main" count="55" uniqueCount="46">
  <si>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</si>
  <si>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</si>
  <si>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</si>
  <si>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</si>
  <si>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</si>
  <si>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</si>
  <si>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</si>
  <si>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</si>
  <si>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</si>
  <si>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</si>
  <si>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</si>
  <si>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</si>
  <si>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</si>
  <si>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</si>
  <si>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</si>
  <si>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</si>
  <si>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</si>
  <si>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</si>
  <si>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</si>
  <si>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</si>
  <si>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</si>
  <si>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</si>
  <si>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</si>
  <si>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</si>
  <si>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</si>
  <si>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</si>
  <si>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</si>
  <si>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</si>
  <si>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</si>
  <si>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</si>
  <si>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</si>
  <si>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</si>
  <si>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</si>
  <si>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</si>
  <si>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</si>
  <si>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</si>
  <si>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</si>
  <si>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</si>
  <si>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</si>
  <si>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Modernizace učeben a kabinetů, svářecí škola, konektivita na SOŠ a SOU, Kaplice</t>
  </si>
  <si>
    <t>Projekt je zaměřen na kompletní rekonstrukci svářecí školy včetně vybavení a bezbariérovosti, modernizaci odborných učeben formou stavebních úprav a moderním vybavením. Plánována je též modernizace zázemí pro pedagogy – kabinetů k odborným předmětům (stavební práce a vybavení). Dále bude zajištěna odpovídající konektivita školy a připojení k internetu. Projekt je dále zaměřen na cizí jazyky, práci s digitálními technologiemi.</t>
  </si>
  <si>
    <t xml:space="preserve">Komplexní modernizace vzdělávacích prostor školy, tj. na kompletní rekonstrukce svářecí školy včetně vybavení a bezbariérovosti, modernizace odborných učeben formou stavebních úprav a moderním vybavením. Plánována je též modernizace zázemí pro pedagogy – kabinetů k odborným předmětům (stavební práce a vybavení). Dále bude zajištěna odpovídající konektivita školy a připojení k internetu, které v současnosti plně neodpovídají potřebám školy.
</t>
  </si>
  <si>
    <t>Střední odborná škola a Střední odborné učiliště, Kaplice, Pohorská 86</t>
  </si>
  <si>
    <t>PhDr. Zdeňka Lovčí</t>
  </si>
  <si>
    <t>IROP, specifický cíl 4.1</t>
  </si>
  <si>
    <t>Celkové nezpůsobilé výdaje projektu (vlastní prostředky žadatele):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</si>
</sst>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zoomScaleNormal="100" workbookViewId="0">
      <selection activeCell="F30" sqref="F30:G30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29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39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40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5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41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51.75" customHeight="1" x14ac:dyDescent="0.2">
      <c r="A13" s="18"/>
      <c r="B13" s="16"/>
      <c r="C13" s="129"/>
      <c r="D13" s="130"/>
      <c r="E13" s="130"/>
      <c r="F13" s="130"/>
      <c r="G13" s="131"/>
    </row>
    <row r="14" spans="1:9" ht="5.25" customHeight="1" x14ac:dyDescent="0.2">
      <c r="A14" s="18"/>
      <c r="B14" s="16"/>
      <c r="C14" s="132"/>
      <c r="D14" s="133"/>
      <c r="E14" s="133"/>
      <c r="F14" s="133"/>
      <c r="G14" s="13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16</v>
      </c>
      <c r="B16" s="59"/>
      <c r="C16" s="135" t="s">
        <v>44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31</v>
      </c>
      <c r="B18" s="139"/>
      <c r="C18" s="139"/>
      <c r="D18" s="139"/>
      <c r="E18" s="147" t="s">
        <v>34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42</v>
      </c>
      <c r="D20" s="144"/>
      <c r="E20" s="144"/>
      <c r="F20" s="144"/>
      <c r="G20" s="145"/>
    </row>
    <row r="21" spans="1:13" ht="25.5" customHeight="1" x14ac:dyDescent="0.2">
      <c r="A21" s="115" t="s">
        <v>32</v>
      </c>
      <c r="B21" s="116"/>
      <c r="C21" s="146"/>
      <c r="D21" s="140" t="s">
        <v>42</v>
      </c>
      <c r="E21" s="141"/>
      <c r="F21" s="141"/>
      <c r="G21" s="142"/>
    </row>
    <row r="22" spans="1:13" x14ac:dyDescent="0.2">
      <c r="A22" s="14" t="s">
        <v>21</v>
      </c>
      <c r="B22" s="59"/>
      <c r="C22" s="85" t="s">
        <v>30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43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10</v>
      </c>
      <c r="B26" s="86"/>
      <c r="C26" s="86"/>
      <c r="D26" s="86"/>
      <c r="E26" s="86"/>
      <c r="F26" s="98">
        <v>20000000</v>
      </c>
      <c r="G26" s="99"/>
      <c r="I26" s="62"/>
      <c r="J26" s="54"/>
    </row>
    <row r="27" spans="1:13" s="13" customFormat="1" ht="13.5" thickBot="1" x14ac:dyDescent="0.25">
      <c r="A27" s="11" t="s">
        <v>45</v>
      </c>
      <c r="B27" s="12"/>
      <c r="C27" s="12"/>
      <c r="D27" s="12"/>
      <c r="E27" s="12"/>
      <c r="F27" s="98">
        <v>270000</v>
      </c>
      <c r="G27" s="99"/>
      <c r="J27" s="62"/>
      <c r="L27" s="63"/>
      <c r="M27" s="62"/>
    </row>
    <row r="28" spans="1:13" s="13" customFormat="1" ht="13.5" thickBot="1" x14ac:dyDescent="0.25">
      <c r="A28" s="11" t="s">
        <v>11</v>
      </c>
      <c r="B28" s="12"/>
      <c r="C28" s="12"/>
      <c r="D28" s="12"/>
      <c r="E28" s="12"/>
      <c r="F28" s="98">
        <f>F26-F27</f>
        <v>19730000</v>
      </c>
      <c r="G28" s="99"/>
      <c r="I28" s="62">
        <f>SUM(F29:G32)</f>
        <v>19730000</v>
      </c>
      <c r="J28" s="62"/>
      <c r="L28" s="63"/>
      <c r="M28" s="62"/>
    </row>
    <row r="29" spans="1:13" s="13" customFormat="1" ht="13.5" thickBot="1" x14ac:dyDescent="0.25">
      <c r="A29" s="115" t="s">
        <v>28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1973000</v>
      </c>
      <c r="G30" s="99"/>
      <c r="J30" s="62"/>
      <c r="M30" s="62"/>
    </row>
    <row r="31" spans="1:13" s="13" customFormat="1" ht="13.5" thickBot="1" x14ac:dyDescent="0.25">
      <c r="A31" s="114" t="s">
        <v>35</v>
      </c>
      <c r="B31" s="86"/>
      <c r="C31" s="86"/>
      <c r="D31" s="86"/>
      <c r="E31" s="87"/>
      <c r="F31" s="98">
        <f>F28*0.2</f>
        <v>3946000</v>
      </c>
      <c r="G31" s="99"/>
      <c r="I31" s="62"/>
      <c r="M31" s="62"/>
    </row>
    <row r="32" spans="1:13" s="13" customFormat="1" ht="13.5" thickBot="1" x14ac:dyDescent="0.25">
      <c r="A32" s="114" t="s">
        <v>36</v>
      </c>
      <c r="B32" s="86"/>
      <c r="C32" s="86"/>
      <c r="D32" s="86"/>
      <c r="E32" s="86"/>
      <c r="F32" s="98">
        <f>F28*0.7</f>
        <v>13811000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12</v>
      </c>
      <c r="B34" s="15"/>
      <c r="C34" s="15"/>
      <c r="D34" s="15"/>
      <c r="E34" s="15"/>
      <c r="F34" s="98">
        <f>SUM(F36:G40)</f>
        <v>19730000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33</v>
      </c>
      <c r="C36" s="86"/>
      <c r="D36" s="86"/>
      <c r="E36" s="86"/>
      <c r="F36" s="98">
        <f>F31+F32</f>
        <v>17757000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13</v>
      </c>
      <c r="C38" s="86"/>
      <c r="D38" s="86"/>
      <c r="E38" s="86"/>
      <c r="F38" s="98">
        <f>F30</f>
        <v>1973000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14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26</v>
      </c>
      <c r="B42" s="110"/>
      <c r="C42" s="52" t="s">
        <v>25</v>
      </c>
      <c r="D42" s="49" t="s">
        <v>23</v>
      </c>
      <c r="E42" s="53" t="s">
        <v>27</v>
      </c>
      <c r="F42" s="50" t="s">
        <v>24</v>
      </c>
      <c r="G42" s="79">
        <f>F26*0.05</f>
        <v>1000000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15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19</v>
      </c>
      <c r="G45" s="20" t="s">
        <v>20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17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18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22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3946000</v>
      </c>
      <c r="G51" s="64"/>
      <c r="I51" s="71">
        <f>SUM(F51,F56)</f>
        <v>19730000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17</v>
      </c>
      <c r="F52" s="82">
        <v>394600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18</v>
      </c>
      <c r="F53" s="83">
        <v>3551400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22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15784000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17</v>
      </c>
      <c r="F57" s="76">
        <v>1578400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18</v>
      </c>
      <c r="F58" s="77">
        <v>14205600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22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 t="s">
        <v>37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38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5" orientation="portrait" r:id="rId1"/>
  <headerFooter scaleWithDoc="0" alignWithMargins="0">
    <oddHeader>&amp;R&amp;12Příloha č. 1 návrhu č. 357/ZK/21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2021-09-08T09:40:41Z</cp:lastPrinted>
  <dcterms:created xsi:type="dcterms:W3CDTF">2007-09-24T07:15:17Z</dcterms:created>
  <dcterms:modified xsi:type="dcterms:W3CDTF">2021-10-06T07:47:19Z</dcterms:modified>
</cp:coreProperties>
</file>