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j-jihocesky.cz\dfs\vhome\cerna\home\Desktop\"/>
    </mc:Choice>
  </mc:AlternateContent>
  <bookViews>
    <workbookView xWindow="0" yWindow="0" windowWidth="19200" windowHeight="11595"/>
  </bookViews>
  <sheets>
    <sheet name="List1" sheetId="1" r:id="rId1"/>
  </sheets>
  <definedNames>
    <definedName name="_xlnm.Print_Area" localSheetId="0">List1!$A$1:$H$27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5" i="1"/>
  <c r="F26" i="1"/>
  <c r="E25" i="1"/>
  <c r="E17" i="1" l="1"/>
  <c r="E16" i="1"/>
  <c r="E15" i="1"/>
  <c r="E10" i="1"/>
  <c r="E11" i="1"/>
  <c r="E12" i="1"/>
  <c r="E13" i="1"/>
  <c r="E9" i="1"/>
  <c r="E18" i="1" l="1"/>
  <c r="E14" i="1"/>
  <c r="G14" i="1" l="1"/>
  <c r="G18" i="1"/>
  <c r="H18" i="1" s="1"/>
  <c r="E8" i="1"/>
  <c r="H14" i="1" l="1"/>
  <c r="G26" i="1"/>
  <c r="G8" i="1"/>
  <c r="H8" i="1" s="1"/>
  <c r="G5" i="1" l="1"/>
  <c r="H5" i="1" s="1"/>
  <c r="H25" i="1" l="1"/>
</calcChain>
</file>

<file path=xl/sharedStrings.xml><?xml version="1.0" encoding="utf-8"?>
<sst xmlns="http://schemas.openxmlformats.org/spreadsheetml/2006/main" count="38" uniqueCount="34">
  <si>
    <t>Učební pomůcky</t>
  </si>
  <si>
    <t>počet kusů</t>
  </si>
  <si>
    <t>Vyšší odborná škola a Střední zemědělská škola, Tábor, Náměstí T. G. Masaryka 788, 390 02 Tábor</t>
  </si>
  <si>
    <t>Vyšší odborná škola lesnická a Střední lesnická škola Bedřicha Schwarzenberga, Písek, Lesnická 55, 397 01 Písek</t>
  </si>
  <si>
    <t>Střední odborná škola veterinární, mechanizační a zahradnická a Jazyková škola s právem státní jazykové zkoušky, České Budějovice, Rudolfovská 458/92, 372 16 České Budějovice</t>
  </si>
  <si>
    <t>Cena pomůcky včetně DPH 
Kč/ks</t>
  </si>
  <si>
    <t>Cena pomůcky včetně DPH celkem Kč</t>
  </si>
  <si>
    <t>Celkem žadatel</t>
  </si>
  <si>
    <t>Kč</t>
  </si>
  <si>
    <t>%</t>
  </si>
  <si>
    <t>Celkem žadatelé</t>
  </si>
  <si>
    <t>Spoluúčast příjemce dotace</t>
  </si>
  <si>
    <t>Název a adresa žadatele</t>
  </si>
  <si>
    <t>Malotraktor</t>
  </si>
  <si>
    <t xml:space="preserve"> Dotace MZe  pro příjemce celkem</t>
  </si>
  <si>
    <t>Nákladní automobil pro výuku autoškoly</t>
  </si>
  <si>
    <t>Traktorový přívěs sklápěcí</t>
  </si>
  <si>
    <t xml:space="preserve">Traktor pro autoškolu </t>
  </si>
  <si>
    <t>Laserový dálkoměr</t>
  </si>
  <si>
    <t>Externí GNSS příjímač</t>
  </si>
  <si>
    <t>Podřezávací stroj</t>
  </si>
  <si>
    <t>Zasypávač výsevu</t>
  </si>
  <si>
    <t>Střední rybářská škola a Vyšší odborná škola vodního hospodářství a ekologie, Vodňany, Zátiší 480, 389 01 Vodňany</t>
  </si>
  <si>
    <t>Střední škola rybářská a vodohospodářská Jakuba Krčína, Třeboň, Táboritská 941, 379 01 Třeboň</t>
  </si>
  <si>
    <t>Traktor pro výuku autoškoly</t>
  </si>
  <si>
    <t>Stahovačka</t>
  </si>
  <si>
    <t>Vysokozvižný vozík</t>
  </si>
  <si>
    <t>Modely – řezy přehradních hrází</t>
  </si>
  <si>
    <t>Destilační přístroj</t>
  </si>
  <si>
    <t>Inkubátor vertikální</t>
  </si>
  <si>
    <t xml:space="preserve">Hlubinný el. agregát k lovu ryb </t>
  </si>
  <si>
    <t xml:space="preserve">Třídička ryb </t>
  </si>
  <si>
    <t>Meziřádková plečka s příslušenstvím</t>
  </si>
  <si>
    <t>Malotraktor universální
s příslušenstvím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</si>
</sst>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41" fontId="0" fillId="0" borderId="0" xfId="1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41" fontId="3" fillId="0" borderId="4" xfId="1" applyNumberFormat="1" applyFont="1" applyBorder="1" applyAlignment="1">
      <alignment horizontal="right"/>
    </xf>
    <xf numFmtId="41" fontId="3" fillId="0" borderId="1" xfId="1" applyNumberFormat="1" applyFont="1" applyFill="1" applyBorder="1"/>
    <xf numFmtId="41" fontId="3" fillId="0" borderId="1" xfId="1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41" fontId="3" fillId="0" borderId="2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41" fontId="3" fillId="0" borderId="4" xfId="1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/>
    <xf numFmtId="0" fontId="2" fillId="0" borderId="0" xfId="0" applyFont="1"/>
    <xf numFmtId="4" fontId="0" fillId="0" borderId="16" xfId="0" applyNumberFormat="1" applyBorder="1" applyAlignment="1"/>
    <xf numFmtId="4" fontId="0" fillId="0" borderId="17" xfId="0" applyNumberFormat="1" applyBorder="1" applyAlignment="1"/>
    <xf numFmtId="0" fontId="4" fillId="0" borderId="12" xfId="0" applyFont="1" applyFill="1" applyBorder="1" applyAlignment="1">
      <alignment horizontal="center"/>
    </xf>
    <xf numFmtId="41" fontId="4" fillId="0" borderId="13" xfId="1" applyNumberFormat="1" applyFont="1" applyFill="1" applyBorder="1"/>
    <xf numFmtId="41" fontId="4" fillId="0" borderId="5" xfId="1" applyNumberFormat="1" applyFont="1" applyFill="1" applyBorder="1"/>
    <xf numFmtId="4" fontId="4" fillId="0" borderId="17" xfId="0" applyNumberFormat="1" applyFont="1" applyFill="1" applyBorder="1" applyAlignment="1">
      <alignment horizontal="right"/>
    </xf>
    <xf numFmtId="41" fontId="4" fillId="0" borderId="13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41" fontId="4" fillId="2" borderId="0" xfId="1" applyNumberFormat="1" applyFont="1" applyFill="1"/>
    <xf numFmtId="0" fontId="4" fillId="2" borderId="0" xfId="0" applyFont="1" applyFill="1" applyAlignment="1">
      <alignment wrapText="1"/>
    </xf>
    <xf numFmtId="4" fontId="4" fillId="2" borderId="0" xfId="0" applyNumberFormat="1" applyFont="1" applyFill="1"/>
    <xf numFmtId="43" fontId="4" fillId="2" borderId="0" xfId="0" applyNumberFormat="1" applyFont="1" applyFill="1"/>
    <xf numFmtId="4" fontId="0" fillId="0" borderId="8" xfId="0" applyNumberFormat="1" applyBorder="1" applyAlignment="1"/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wrapText="1"/>
    </xf>
    <xf numFmtId="4" fontId="4" fillId="0" borderId="5" xfId="0" applyNumberFormat="1" applyFont="1" applyFill="1" applyBorder="1" applyAlignment="1"/>
    <xf numFmtId="43" fontId="4" fillId="0" borderId="5" xfId="0" applyNumberFormat="1" applyFont="1" applyBorder="1"/>
    <xf numFmtId="0" fontId="0" fillId="0" borderId="15" xfId="0" applyBorder="1"/>
    <xf numFmtId="43" fontId="4" fillId="0" borderId="19" xfId="0" applyNumberFormat="1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1" fontId="2" fillId="0" borderId="16" xfId="1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1" fontId="2" fillId="0" borderId="18" xfId="1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Border="1"/>
    <xf numFmtId="2" fontId="0" fillId="0" borderId="21" xfId="0" applyNumberFormat="1" applyBorder="1"/>
    <xf numFmtId="2" fontId="0" fillId="0" borderId="23" xfId="0" applyNumberFormat="1" applyBorder="1"/>
    <xf numFmtId="2" fontId="0" fillId="0" borderId="0" xfId="0" applyNumberFormat="1"/>
    <xf numFmtId="43" fontId="4" fillId="0" borderId="19" xfId="0" applyNumberFormat="1" applyFont="1" applyFill="1" applyBorder="1"/>
    <xf numFmtId="0" fontId="0" fillId="0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41" fontId="3" fillId="0" borderId="24" xfId="1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1" fontId="4" fillId="0" borderId="8" xfId="1" applyNumberFormat="1" applyFont="1" applyFill="1" applyBorder="1"/>
    <xf numFmtId="41" fontId="3" fillId="0" borderId="24" xfId="1" applyNumberFormat="1" applyFont="1" applyFill="1" applyBorder="1"/>
    <xf numFmtId="43" fontId="3" fillId="0" borderId="15" xfId="0" applyNumberFormat="1" applyFont="1" applyFill="1" applyBorder="1"/>
    <xf numFmtId="2" fontId="0" fillId="0" borderId="23" xfId="0" applyNumberFormat="1" applyFont="1" applyBorder="1"/>
    <xf numFmtId="0" fontId="3" fillId="0" borderId="17" xfId="0" applyFont="1" applyFill="1" applyBorder="1" applyAlignment="1">
      <alignment horizontal="center"/>
    </xf>
    <xf numFmtId="41" fontId="3" fillId="0" borderId="17" xfId="1" applyNumberFormat="1" applyFont="1" applyFill="1" applyBorder="1"/>
    <xf numFmtId="0" fontId="3" fillId="3" borderId="4" xfId="0" applyFont="1" applyFill="1" applyBorder="1" applyAlignment="1">
      <alignment horizontal="center"/>
    </xf>
    <xf numFmtId="41" fontId="3" fillId="3" borderId="4" xfId="1" applyNumberFormat="1" applyFont="1" applyFill="1" applyBorder="1"/>
    <xf numFmtId="4" fontId="3" fillId="3" borderId="16" xfId="0" applyNumberFormat="1" applyFont="1" applyFill="1" applyBorder="1" applyAlignment="1"/>
    <xf numFmtId="0" fontId="3" fillId="0" borderId="16" xfId="0" applyFont="1" applyFill="1" applyBorder="1" applyAlignment="1">
      <alignment horizontal="center"/>
    </xf>
    <xf numFmtId="41" fontId="3" fillId="0" borderId="16" xfId="1" applyNumberFormat="1" applyFont="1" applyFill="1" applyBorder="1"/>
    <xf numFmtId="2" fontId="0" fillId="0" borderId="21" xfId="0" applyNumberFormat="1" applyFont="1" applyBorder="1"/>
    <xf numFmtId="41" fontId="4" fillId="0" borderId="17" xfId="1" applyNumberFormat="1" applyFont="1" applyFill="1" applyBorder="1" applyAlignment="1">
      <alignment horizontal="right"/>
    </xf>
    <xf numFmtId="41" fontId="3" fillId="0" borderId="1" xfId="1" applyNumberFormat="1" applyFont="1" applyFill="1" applyBorder="1" applyAlignment="1">
      <alignment horizontal="right"/>
    </xf>
    <xf numFmtId="41" fontId="3" fillId="0" borderId="14" xfId="1" applyNumberFormat="1" applyFont="1" applyFill="1" applyBorder="1" applyAlignment="1">
      <alignment horizontal="right"/>
    </xf>
    <xf numFmtId="0" fontId="0" fillId="0" borderId="29" xfId="0" applyBorder="1"/>
    <xf numFmtId="4" fontId="3" fillId="0" borderId="8" xfId="0" applyNumberFormat="1" applyFont="1" applyFill="1" applyBorder="1" applyAlignment="1">
      <alignment horizontal="right"/>
    </xf>
    <xf numFmtId="0" fontId="0" fillId="0" borderId="10" xfId="0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/>
  </sheetViews>
  <sheetFormatPr defaultRowHeight="15" x14ac:dyDescent="0.25"/>
  <cols>
    <col min="1" max="1" width="36.85546875" style="1" customWidth="1"/>
    <col min="2" max="2" width="28.28515625" style="1" bestFit="1" customWidth="1"/>
    <col min="3" max="3" width="6" style="4" customWidth="1"/>
    <col min="4" max="4" width="14.28515625" style="2" customWidth="1"/>
    <col min="5" max="5" width="16.42578125" style="2" customWidth="1"/>
    <col min="6" max="6" width="14.5703125" style="3" customWidth="1"/>
    <col min="7" max="7" width="17.5703125" bestFit="1" customWidth="1"/>
    <col min="8" max="8" width="7" style="52" customWidth="1"/>
    <col min="9" max="9" width="21.5703125" bestFit="1" customWidth="1"/>
    <col min="10" max="10" width="15.42578125" bestFit="1" customWidth="1"/>
  </cols>
  <sheetData>
    <row r="1" spans="1:8" s="12" customFormat="1" ht="60" x14ac:dyDescent="0.25">
      <c r="A1" s="41" t="s">
        <v>12</v>
      </c>
      <c r="B1" s="42" t="s">
        <v>0</v>
      </c>
      <c r="C1" s="42" t="s">
        <v>1</v>
      </c>
      <c r="D1" s="43" t="s">
        <v>5</v>
      </c>
      <c r="E1" s="43" t="s">
        <v>6</v>
      </c>
      <c r="F1" s="44" t="s">
        <v>14</v>
      </c>
      <c r="G1" s="93" t="s">
        <v>11</v>
      </c>
      <c r="H1" s="94"/>
    </row>
    <row r="2" spans="1:8" s="12" customFormat="1" ht="15.75" thickBot="1" x14ac:dyDescent="0.3">
      <c r="A2" s="45"/>
      <c r="B2" s="34"/>
      <c r="C2" s="34"/>
      <c r="D2" s="46"/>
      <c r="E2" s="46"/>
      <c r="F2" s="47"/>
      <c r="G2" s="35" t="s">
        <v>8</v>
      </c>
      <c r="H2" s="48" t="s">
        <v>9</v>
      </c>
    </row>
    <row r="3" spans="1:8" ht="45.75" customHeight="1" x14ac:dyDescent="0.25">
      <c r="A3" s="97" t="s">
        <v>2</v>
      </c>
      <c r="B3" s="54" t="s">
        <v>17</v>
      </c>
      <c r="C3" s="9">
        <v>1</v>
      </c>
      <c r="D3" s="18">
        <v>1700000</v>
      </c>
      <c r="E3" s="75">
        <v>1700000</v>
      </c>
      <c r="F3" s="77"/>
      <c r="G3" s="76"/>
      <c r="H3" s="49"/>
    </row>
    <row r="4" spans="1:8" ht="15.75" x14ac:dyDescent="0.25">
      <c r="A4" s="98"/>
      <c r="B4" s="57" t="s">
        <v>13</v>
      </c>
      <c r="C4" s="10">
        <v>1</v>
      </c>
      <c r="D4" s="59">
        <v>250000</v>
      </c>
      <c r="E4" s="74">
        <v>250000</v>
      </c>
      <c r="F4" s="60"/>
      <c r="G4" s="39"/>
      <c r="H4" s="51"/>
    </row>
    <row r="5" spans="1:8" ht="16.5" thickBot="1" x14ac:dyDescent="0.3">
      <c r="A5" s="78"/>
      <c r="B5" s="83" t="s">
        <v>7</v>
      </c>
      <c r="C5" s="23"/>
      <c r="D5" s="27"/>
      <c r="E5" s="73">
        <v>1950000</v>
      </c>
      <c r="F5" s="26">
        <v>1666000</v>
      </c>
      <c r="G5" s="40">
        <f>E5-F5</f>
        <v>284000</v>
      </c>
      <c r="H5" s="50">
        <f>G5/(E5/100)</f>
        <v>14.564102564102564</v>
      </c>
    </row>
    <row r="6" spans="1:8" ht="39" customHeight="1" x14ac:dyDescent="0.25">
      <c r="A6" s="95" t="s">
        <v>4</v>
      </c>
      <c r="B6" s="55" t="s">
        <v>15</v>
      </c>
      <c r="C6" s="8">
        <v>1</v>
      </c>
      <c r="D6" s="5">
        <v>1871000</v>
      </c>
      <c r="E6" s="5">
        <v>1871000</v>
      </c>
      <c r="F6" s="21"/>
      <c r="G6" s="39"/>
      <c r="H6" s="51"/>
    </row>
    <row r="7" spans="1:8" ht="34.5" customHeight="1" x14ac:dyDescent="0.25">
      <c r="A7" s="96"/>
      <c r="B7" s="56" t="s">
        <v>16</v>
      </c>
      <c r="C7" s="13">
        <v>1</v>
      </c>
      <c r="D7" s="14">
        <v>254000</v>
      </c>
      <c r="E7" s="14">
        <v>254000</v>
      </c>
      <c r="F7" s="22"/>
      <c r="G7" s="39"/>
      <c r="H7" s="51"/>
    </row>
    <row r="8" spans="1:8" ht="16.5" thickBot="1" x14ac:dyDescent="0.3">
      <c r="A8" s="79"/>
      <c r="B8" s="83" t="s">
        <v>7</v>
      </c>
      <c r="C8" s="16"/>
      <c r="D8" s="17"/>
      <c r="E8" s="15">
        <f>SUM(E6:E7)</f>
        <v>2125000</v>
      </c>
      <c r="F8" s="36">
        <v>1666000</v>
      </c>
      <c r="G8" s="40">
        <f>E8-F8</f>
        <v>459000</v>
      </c>
      <c r="H8" s="50">
        <f>G8/(E8/100)</f>
        <v>21.6</v>
      </c>
    </row>
    <row r="9" spans="1:8" ht="15.75" x14ac:dyDescent="0.25">
      <c r="A9" s="97" t="s">
        <v>3</v>
      </c>
      <c r="B9" s="84" t="s">
        <v>18</v>
      </c>
      <c r="C9" s="70">
        <v>4</v>
      </c>
      <c r="D9" s="71">
        <v>58225</v>
      </c>
      <c r="E9" s="71">
        <f>C9*D9</f>
        <v>232900</v>
      </c>
      <c r="F9" s="21"/>
      <c r="G9" s="39"/>
      <c r="H9" s="51"/>
    </row>
    <row r="10" spans="1:8" ht="15.75" x14ac:dyDescent="0.25">
      <c r="A10" s="98"/>
      <c r="B10" s="85" t="s">
        <v>19</v>
      </c>
      <c r="C10" s="10">
        <v>3</v>
      </c>
      <c r="D10" s="6">
        <v>75310</v>
      </c>
      <c r="E10" s="6">
        <f t="shared" ref="E10:E13" si="0">C10*D10</f>
        <v>225930</v>
      </c>
      <c r="F10" s="33"/>
      <c r="G10" s="39"/>
      <c r="H10" s="51"/>
    </row>
    <row r="11" spans="1:8" ht="30" x14ac:dyDescent="0.25">
      <c r="A11" s="98"/>
      <c r="B11" s="85" t="s">
        <v>32</v>
      </c>
      <c r="C11" s="10">
        <v>1</v>
      </c>
      <c r="D11" s="6">
        <v>720000</v>
      </c>
      <c r="E11" s="6">
        <f t="shared" si="0"/>
        <v>720000</v>
      </c>
      <c r="F11" s="33"/>
      <c r="G11" s="39"/>
      <c r="H11" s="51"/>
    </row>
    <row r="12" spans="1:8" ht="15.75" x14ac:dyDescent="0.25">
      <c r="A12" s="98"/>
      <c r="B12" s="85" t="s">
        <v>20</v>
      </c>
      <c r="C12" s="10">
        <v>1</v>
      </c>
      <c r="D12" s="6">
        <v>190000</v>
      </c>
      <c r="E12" s="6">
        <f t="shared" si="0"/>
        <v>190000</v>
      </c>
      <c r="F12" s="33"/>
      <c r="G12" s="39"/>
      <c r="H12" s="51"/>
    </row>
    <row r="13" spans="1:8" ht="15.75" x14ac:dyDescent="0.25">
      <c r="A13" s="98"/>
      <c r="B13" s="85" t="s">
        <v>21</v>
      </c>
      <c r="C13" s="65">
        <v>1</v>
      </c>
      <c r="D13" s="66">
        <v>420000</v>
      </c>
      <c r="E13" s="66">
        <f t="shared" si="0"/>
        <v>420000</v>
      </c>
      <c r="F13" s="33"/>
      <c r="G13" s="39"/>
      <c r="H13" s="51"/>
    </row>
    <row r="14" spans="1:8" s="20" customFormat="1" ht="16.5" thickBot="1" x14ac:dyDescent="0.3">
      <c r="A14" s="80"/>
      <c r="B14" s="86" t="s">
        <v>7</v>
      </c>
      <c r="C14" s="23"/>
      <c r="D14" s="24"/>
      <c r="E14" s="25">
        <f>SUM(E9:E13)</f>
        <v>1788830</v>
      </c>
      <c r="F14" s="37">
        <v>1609947</v>
      </c>
      <c r="G14" s="53">
        <f>E14-F14</f>
        <v>178883</v>
      </c>
      <c r="H14" s="50">
        <f>G14/(E14/100)</f>
        <v>10</v>
      </c>
    </row>
    <row r="15" spans="1:8" s="20" customFormat="1" ht="16.5" customHeight="1" x14ac:dyDescent="0.25">
      <c r="A15" s="101" t="s">
        <v>23</v>
      </c>
      <c r="B15" s="87" t="s">
        <v>24</v>
      </c>
      <c r="C15" s="65">
        <v>1</v>
      </c>
      <c r="D15" s="66">
        <v>1300000</v>
      </c>
      <c r="E15" s="66">
        <f>C15*D15</f>
        <v>1300000</v>
      </c>
      <c r="F15" s="19"/>
      <c r="G15" s="63"/>
      <c r="H15" s="64"/>
    </row>
    <row r="16" spans="1:8" s="20" customFormat="1" ht="15.75" x14ac:dyDescent="0.25">
      <c r="A16" s="102"/>
      <c r="B16" s="88" t="s">
        <v>25</v>
      </c>
      <c r="C16" s="10">
        <v>1</v>
      </c>
      <c r="D16" s="6">
        <v>180000</v>
      </c>
      <c r="E16" s="6">
        <f t="shared" ref="E16" si="1">C16*D16</f>
        <v>180000</v>
      </c>
      <c r="F16" s="19"/>
      <c r="G16" s="63"/>
      <c r="H16" s="64"/>
    </row>
    <row r="17" spans="1:8" s="20" customFormat="1" ht="15.75" x14ac:dyDescent="0.25">
      <c r="A17" s="102"/>
      <c r="B17" s="88" t="s">
        <v>26</v>
      </c>
      <c r="C17" s="10">
        <v>1</v>
      </c>
      <c r="D17" s="6">
        <v>360000</v>
      </c>
      <c r="E17" s="6">
        <f>C17*D17</f>
        <v>360000</v>
      </c>
      <c r="F17" s="19"/>
      <c r="G17" s="63"/>
      <c r="H17" s="64"/>
    </row>
    <row r="18" spans="1:8" s="20" customFormat="1" ht="16.5" thickBot="1" x14ac:dyDescent="0.3">
      <c r="A18" s="81"/>
      <c r="B18" s="89" t="s">
        <v>7</v>
      </c>
      <c r="C18" s="58"/>
      <c r="D18" s="62"/>
      <c r="E18" s="61">
        <f>E15+E16+E17</f>
        <v>1840000</v>
      </c>
      <c r="F18" s="37">
        <v>1656000</v>
      </c>
      <c r="G18" s="53">
        <f>E18-F18</f>
        <v>184000</v>
      </c>
      <c r="H18" s="72">
        <f>G18/(E18/100)</f>
        <v>10</v>
      </c>
    </row>
    <row r="19" spans="1:8" ht="30" x14ac:dyDescent="0.25">
      <c r="A19" s="95" t="s">
        <v>22</v>
      </c>
      <c r="B19" s="90" t="s">
        <v>27</v>
      </c>
      <c r="C19" s="67">
        <v>2</v>
      </c>
      <c r="D19" s="68">
        <v>55000</v>
      </c>
      <c r="E19" s="68">
        <v>110000</v>
      </c>
      <c r="F19" s="69"/>
      <c r="G19" s="39"/>
      <c r="H19" s="51"/>
    </row>
    <row r="20" spans="1:8" ht="15.75" x14ac:dyDescent="0.25">
      <c r="A20" s="99"/>
      <c r="B20" s="91" t="s">
        <v>28</v>
      </c>
      <c r="C20" s="11">
        <v>1</v>
      </c>
      <c r="D20" s="7">
        <v>90000</v>
      </c>
      <c r="E20" s="7">
        <v>90000</v>
      </c>
      <c r="F20" s="19"/>
      <c r="G20" s="39"/>
      <c r="H20" s="51"/>
    </row>
    <row r="21" spans="1:8" ht="30" x14ac:dyDescent="0.25">
      <c r="A21" s="99"/>
      <c r="B21" s="91" t="s">
        <v>33</v>
      </c>
      <c r="C21" s="11">
        <v>1</v>
      </c>
      <c r="D21" s="7">
        <v>741110</v>
      </c>
      <c r="E21" s="7">
        <v>741110</v>
      </c>
      <c r="F21" s="19"/>
      <c r="G21" s="39"/>
      <c r="H21" s="51"/>
    </row>
    <row r="22" spans="1:8" ht="15.75" x14ac:dyDescent="0.25">
      <c r="A22" s="99"/>
      <c r="B22" s="82" t="s">
        <v>29</v>
      </c>
      <c r="C22" s="11">
        <v>1</v>
      </c>
      <c r="D22" s="7">
        <v>110000</v>
      </c>
      <c r="E22" s="7">
        <v>110000</v>
      </c>
      <c r="F22" s="19"/>
      <c r="G22" s="39"/>
      <c r="H22" s="51"/>
    </row>
    <row r="23" spans="1:8" ht="15.75" x14ac:dyDescent="0.25">
      <c r="A23" s="99"/>
      <c r="B23" s="91" t="s">
        <v>30</v>
      </c>
      <c r="C23" s="11">
        <v>1</v>
      </c>
      <c r="D23" s="7">
        <v>220000</v>
      </c>
      <c r="E23" s="7">
        <v>220000</v>
      </c>
      <c r="F23" s="19"/>
      <c r="G23" s="39"/>
      <c r="H23" s="51"/>
    </row>
    <row r="24" spans="1:8" ht="15.75" x14ac:dyDescent="0.25">
      <c r="A24" s="99"/>
      <c r="B24" s="91" t="s">
        <v>31</v>
      </c>
      <c r="C24" s="11">
        <v>1</v>
      </c>
      <c r="D24" s="7">
        <v>580000</v>
      </c>
      <c r="E24" s="7">
        <v>580000</v>
      </c>
      <c r="F24" s="19"/>
      <c r="G24" s="39"/>
      <c r="H24" s="51"/>
    </row>
    <row r="25" spans="1:8" ht="16.5" thickBot="1" x14ac:dyDescent="0.3">
      <c r="A25" s="99"/>
      <c r="B25" s="92" t="s">
        <v>7</v>
      </c>
      <c r="C25" s="23"/>
      <c r="D25" s="24"/>
      <c r="E25" s="25">
        <f>SUM(E19:E24)</f>
        <v>1851110</v>
      </c>
      <c r="F25" s="37">
        <v>1666000</v>
      </c>
      <c r="G25" s="38">
        <f>E25-F25</f>
        <v>185110</v>
      </c>
      <c r="H25" s="50">
        <f>G25/(E25/100)</f>
        <v>9.999945978358932</v>
      </c>
    </row>
    <row r="26" spans="1:8" ht="16.5" thickBot="1" x14ac:dyDescent="0.3">
      <c r="A26" s="100"/>
      <c r="B26" s="30" t="s">
        <v>10</v>
      </c>
      <c r="C26" s="28"/>
      <c r="D26" s="29"/>
      <c r="E26" s="29">
        <f>E5+E8+E14+E18+E25</f>
        <v>9554940</v>
      </c>
      <c r="F26" s="31">
        <f>F5+F8+F14+F18+F25</f>
        <v>8263947</v>
      </c>
      <c r="G26" s="32">
        <f>G5+G8+G14+G18+G25</f>
        <v>1290993</v>
      </c>
    </row>
  </sheetData>
  <mergeCells count="6">
    <mergeCell ref="G1:H1"/>
    <mergeCell ref="A6:A7"/>
    <mergeCell ref="A9:A13"/>
    <mergeCell ref="A19:A26"/>
    <mergeCell ref="A3:A4"/>
    <mergeCell ref="A15:A17"/>
  </mergeCells>
  <pageMargins left="0.35433070866141736" right="0.23622047244094491" top="0.39370078740157483" bottom="0.19685039370078741" header="0.19685039370078741" footer="0.15748031496062992"/>
  <pageSetup paperSize="9" scale="96" orientation="landscape" r:id="rId1"/>
  <headerFooter scaleWithDoc="0">
    <oddHeader>&amp;R&amp;"Arial,Obyčejné"Příloha návrhu č. 142/ZK/19</oddHeader>
  </headerFooter>
  <ignoredErrors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Kulichová</dc:creator>
  <cp:lastModifiedBy>Renata Černá</cp:lastModifiedBy>
  <cp:lastPrinted>2019-03-25T08:54:18Z</cp:lastPrinted>
  <dcterms:created xsi:type="dcterms:W3CDTF">2016-08-05T10:51:52Z</dcterms:created>
  <dcterms:modified xsi:type="dcterms:W3CDTF">2019-03-25T08:54:54Z</dcterms:modified>
</cp:coreProperties>
</file>