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9440" windowHeight="6825" tabRatio="566" activeTab="0"/>
  </bookViews>
  <sheets>
    <sheet name="Úvod" sheetId="1" r:id="rId1"/>
    <sheet name=" II.tř" sheetId="2" r:id="rId2"/>
    <sheet name="III.tř" sheetId="3" r:id="rId3"/>
    <sheet name="průtahy" sheetId="4" r:id="rId4"/>
    <sheet name="rekonstrukce" sheetId="5" r:id="rId5"/>
  </sheets>
  <definedNames>
    <definedName name="_xlnm.Print_Area" localSheetId="1">' II.tř'!$A$1:$K$134</definedName>
  </definedNames>
  <calcPr fullCalcOnLoad="1"/>
</workbook>
</file>

<file path=xl/sharedStrings.xml><?xml version="1.0" encoding="utf-8"?>
<sst xmlns="http://schemas.openxmlformats.org/spreadsheetml/2006/main" count="2963" uniqueCount="1308">
  <si>
    <t>Myštice -Svobodka - hr.Kraje</t>
  </si>
  <si>
    <t>II/174</t>
  </si>
  <si>
    <t>Bělčice - II/173</t>
  </si>
  <si>
    <t>174 Celkem</t>
  </si>
  <si>
    <t>II/173</t>
  </si>
  <si>
    <t>II/140</t>
  </si>
  <si>
    <t>Bavorov - Drahonice</t>
  </si>
  <si>
    <t>140 Celkem</t>
  </si>
  <si>
    <t>III/1730 - Hlupín</t>
  </si>
  <si>
    <t>III/1445</t>
  </si>
  <si>
    <t>II/144 Předslavice - Kakovice</t>
  </si>
  <si>
    <t>1445 Celkem</t>
  </si>
  <si>
    <t>Osek - Petrovice - Jemnice</t>
  </si>
  <si>
    <t>1396 Celkem</t>
  </si>
  <si>
    <t>III/13913</t>
  </si>
  <si>
    <t>I/4 - Slaník  - III/1406</t>
  </si>
  <si>
    <t>13913 Celkem</t>
  </si>
  <si>
    <t>I/4 - Jemnice - II/139</t>
  </si>
  <si>
    <t>Bradáčov - Pojbuky</t>
  </si>
  <si>
    <t>Láz - II/173</t>
  </si>
  <si>
    <t>Dlouhá Ves - Zahorčí</t>
  </si>
  <si>
    <t>III/14213</t>
  </si>
  <si>
    <t>II/142 Čepřovice - ho.PT</t>
  </si>
  <si>
    <t>14213 Celkem</t>
  </si>
  <si>
    <t>II/144 - ho.PT</t>
  </si>
  <si>
    <t>III/17311</t>
  </si>
  <si>
    <t>II/173 - Chlum - III/1738</t>
  </si>
  <si>
    <t>17311 Celkem</t>
  </si>
  <si>
    <t>III/1422</t>
  </si>
  <si>
    <t>II/142 Litochovice - Kakovice - III/14213</t>
  </si>
  <si>
    <t>1422 Celkem</t>
  </si>
  <si>
    <t>III/17017</t>
  </si>
  <si>
    <t>II/170 - Radešov</t>
  </si>
  <si>
    <t>17017 Celkem</t>
  </si>
  <si>
    <t>Kraselov - Tažovice</t>
  </si>
  <si>
    <t>III/17221</t>
  </si>
  <si>
    <t>III/17222 - Strašice - III/17220</t>
  </si>
  <si>
    <t>17221 Celkem</t>
  </si>
  <si>
    <t>III/17011</t>
  </si>
  <si>
    <t>III-1701 - Jetišov</t>
  </si>
  <si>
    <t>17011 Celkem</t>
  </si>
  <si>
    <t>Vrbice průtah</t>
  </si>
  <si>
    <t>Vacov průtah</t>
  </si>
  <si>
    <t>Vacov - Čkyně</t>
  </si>
  <si>
    <t>Markov - Ktiš</t>
  </si>
  <si>
    <t>165 Celkem</t>
  </si>
  <si>
    <t>Jáma - Mičovice</t>
  </si>
  <si>
    <t>Frantoly - Lažišťka</t>
  </si>
  <si>
    <t>Nebahovy</t>
  </si>
  <si>
    <t xml:space="preserve">křiž. II/145 -Michalov - kř.II/14516a </t>
  </si>
  <si>
    <t>Zátoň - Horní Vltavice</t>
  </si>
  <si>
    <t>Kahov - Oseky</t>
  </si>
  <si>
    <t>Svatá Maří - Bohumilice</t>
  </si>
  <si>
    <t>Tvrzice -hr.okresu ST</t>
  </si>
  <si>
    <t>x III/13715 - Elbančice - MK Bzová</t>
  </si>
  <si>
    <t>137 Celkem</t>
  </si>
  <si>
    <t>Pohnání průtah</t>
  </si>
  <si>
    <t>III/12417</t>
  </si>
  <si>
    <t>Smilovy Hory - Stojslavice</t>
  </si>
  <si>
    <t>12417 Celkem</t>
  </si>
  <si>
    <t>III/00346</t>
  </si>
  <si>
    <t>Čekanice hřbitov - Tábor k.z.</t>
  </si>
  <si>
    <t>00346 Celkem</t>
  </si>
  <si>
    <t>III/00356</t>
  </si>
  <si>
    <t>Sezimovo Ústí II - Planá nad Lužnicí</t>
  </si>
  <si>
    <t>00356 Celkem</t>
  </si>
  <si>
    <t>III/1236</t>
  </si>
  <si>
    <t>Dražice - Výrec</t>
  </si>
  <si>
    <t>1236 Celkem</t>
  </si>
  <si>
    <t>III/1373</t>
  </si>
  <si>
    <t>x III/1372 - Libějice</t>
  </si>
  <si>
    <t>1373 Celkem</t>
  </si>
  <si>
    <t>III/1364</t>
  </si>
  <si>
    <t>Mlýny - x III/1366</t>
  </si>
  <si>
    <t>1364 Celkem</t>
  </si>
  <si>
    <t>III/00353</t>
  </si>
  <si>
    <t>Val - Hamr</t>
  </si>
  <si>
    <t>00353 Celkem</t>
  </si>
  <si>
    <t>III/14720</t>
  </si>
  <si>
    <t>Vřesná - hr.okr. JH</t>
  </si>
  <si>
    <t>14720 Celkem</t>
  </si>
  <si>
    <t>III/14719</t>
  </si>
  <si>
    <t>Zlukov - hr. okr. JH</t>
  </si>
  <si>
    <t>14719 Celkem</t>
  </si>
  <si>
    <t>Dírná - Samosoly</t>
  </si>
  <si>
    <t>III/13719</t>
  </si>
  <si>
    <t>x III/13717 - Jamník</t>
  </si>
  <si>
    <t>13719 Celkem</t>
  </si>
  <si>
    <t>III/13718</t>
  </si>
  <si>
    <t>Březnice - Blatec</t>
  </si>
  <si>
    <t>13718 Celkem</t>
  </si>
  <si>
    <t>III/13717</t>
  </si>
  <si>
    <t>Blatec - Jamník</t>
  </si>
  <si>
    <t>13717 Celkem</t>
  </si>
  <si>
    <t>III/13711</t>
  </si>
  <si>
    <t>Opařany - most Stádlec</t>
  </si>
  <si>
    <t>13711 Celkem</t>
  </si>
  <si>
    <t>III/13710</t>
  </si>
  <si>
    <t>Malšice - Maršov</t>
  </si>
  <si>
    <t>13710 Celkem</t>
  </si>
  <si>
    <t>III/13518</t>
  </si>
  <si>
    <t>13518 Celkem</t>
  </si>
  <si>
    <t>III/1354</t>
  </si>
  <si>
    <t>Bechyně - ul. Čechova - ul. Fáberova</t>
  </si>
  <si>
    <t>1354 Celkem</t>
  </si>
  <si>
    <t>III/12213</t>
  </si>
  <si>
    <t>12213 Celkem</t>
  </si>
  <si>
    <t>III/1228</t>
  </si>
  <si>
    <t>Stádlec z.z. - Stádlec k.z.</t>
  </si>
  <si>
    <t>1228 Celkem</t>
  </si>
  <si>
    <t>Zběšičky - zaústění do I/29 u Srlína</t>
  </si>
  <si>
    <t>Záboří z.z. - hr.okr. CB</t>
  </si>
  <si>
    <t>III/0233</t>
  </si>
  <si>
    <t>křiž. II/159 - Mezerka</t>
  </si>
  <si>
    <t>0233 Celkem</t>
  </si>
  <si>
    <t>III/12120a</t>
  </si>
  <si>
    <t>III/1415</t>
  </si>
  <si>
    <t>křiž. III/1415a - hr.okr.CB</t>
  </si>
  <si>
    <t>1415 Celkem</t>
  </si>
  <si>
    <t>Protivín průtah</t>
  </si>
  <si>
    <t>Myslín průtah</t>
  </si>
  <si>
    <t>Mladošovice</t>
  </si>
  <si>
    <t>III/14612</t>
  </si>
  <si>
    <t>Třebotovice</t>
  </si>
  <si>
    <t>14612 Celkem</t>
  </si>
  <si>
    <t>Heřmaň</t>
  </si>
  <si>
    <t>III/15532</t>
  </si>
  <si>
    <t>Roudné - Vidov</t>
  </si>
  <si>
    <t>15532 Celkem</t>
  </si>
  <si>
    <t>Dubenec - Radomilice</t>
  </si>
  <si>
    <t>Poř.</t>
  </si>
  <si>
    <t>Program</t>
  </si>
  <si>
    <t>Silnice</t>
  </si>
  <si>
    <t>Okres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</si>
  <si>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</si>
  <si>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</si>
  <si>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</si>
  <si>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</si>
  <si>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</si>
  <si>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</si>
  <si>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č.</t>
  </si>
  <si>
    <t>od</t>
  </si>
  <si>
    <t>do</t>
  </si>
  <si>
    <t>km</t>
  </si>
  <si>
    <t>m</t>
  </si>
  <si>
    <t>Kč/m2</t>
  </si>
  <si>
    <t>silnice</t>
  </si>
  <si>
    <t>II/155</t>
  </si>
  <si>
    <t>CB</t>
  </si>
  <si>
    <t>155 Celkem</t>
  </si>
  <si>
    <t>Opravy silnic II.tř. mimo páteřní a základní síť</t>
  </si>
  <si>
    <t>Opravy silnic III.tř. mimo páteřní a základní síť</t>
  </si>
  <si>
    <t>JH</t>
  </si>
  <si>
    <t xml:space="preserve">Domanín </t>
  </si>
  <si>
    <t>II/157</t>
  </si>
  <si>
    <t>157 Celkem</t>
  </si>
  <si>
    <t>PT</t>
  </si>
  <si>
    <t>II/171</t>
  </si>
  <si>
    <t>171 Celkem</t>
  </si>
  <si>
    <t>TA</t>
  </si>
  <si>
    <t>ČK</t>
  </si>
  <si>
    <t>II/148</t>
  </si>
  <si>
    <t>148 Celkem</t>
  </si>
  <si>
    <t>ČEZ</t>
  </si>
  <si>
    <t>II/138</t>
  </si>
  <si>
    <t>před obcí Všeteč</t>
  </si>
  <si>
    <t>Všeteč zástavba</t>
  </si>
  <si>
    <t>Všeteč - Temelín (část)</t>
  </si>
  <si>
    <t>138 Celkem</t>
  </si>
  <si>
    <t>II/123</t>
  </si>
  <si>
    <t>123 Celkem</t>
  </si>
  <si>
    <t>II/134</t>
  </si>
  <si>
    <t>134 Celkem</t>
  </si>
  <si>
    <t>II/164</t>
  </si>
  <si>
    <t>Kunžak průtah</t>
  </si>
  <si>
    <t>164 Celkem</t>
  </si>
  <si>
    <t>III/13524</t>
  </si>
  <si>
    <t>Záhoří</t>
  </si>
  <si>
    <t>13524 Celkem</t>
  </si>
  <si>
    <t>PI</t>
  </si>
  <si>
    <t>1219 Celkem</t>
  </si>
  <si>
    <t>III/02219</t>
  </si>
  <si>
    <t>ST</t>
  </si>
  <si>
    <t>III/14310</t>
  </si>
  <si>
    <t>Holubov-Krásetín</t>
  </si>
  <si>
    <t>III/12259</t>
  </si>
  <si>
    <t>12259 Celkem</t>
  </si>
  <si>
    <t>III/14528</t>
  </si>
  <si>
    <t>14528 Celkem</t>
  </si>
  <si>
    <t>III/1763</t>
  </si>
  <si>
    <t>Zahorčice</t>
  </si>
  <si>
    <t>III/1536</t>
  </si>
  <si>
    <t>Libořezy-Stříbřec-St.Hlína</t>
  </si>
  <si>
    <t>1536 Celkem</t>
  </si>
  <si>
    <t xml:space="preserve">vyústění z II/139 - Oldřichov - konec silnice </t>
  </si>
  <si>
    <t>1391 Celkem</t>
  </si>
  <si>
    <t>Písek Hradiště</t>
  </si>
  <si>
    <t>1401 Celkem</t>
  </si>
  <si>
    <t>III/12243</t>
  </si>
  <si>
    <t>III/0235</t>
  </si>
  <si>
    <t>0235 Celkem</t>
  </si>
  <si>
    <t>III/17012</t>
  </si>
  <si>
    <t>III/17725</t>
  </si>
  <si>
    <t>1756 Celkem</t>
  </si>
  <si>
    <t>III/14514</t>
  </si>
  <si>
    <t>kř.II/14516a - park. Kobyla</t>
  </si>
  <si>
    <t>14514 Celkem</t>
  </si>
  <si>
    <t>III/14410</t>
  </si>
  <si>
    <t>14410 Celkem</t>
  </si>
  <si>
    <t>III/1233</t>
  </si>
  <si>
    <t>Liderovice - Řevnov</t>
  </si>
  <si>
    <t>III/17019</t>
  </si>
  <si>
    <t>II/170 - Zálesí - h.o.PT</t>
  </si>
  <si>
    <t>III/1468</t>
  </si>
  <si>
    <t>1468 Celkem</t>
  </si>
  <si>
    <t>vyústění z II/175 Pohoří - Rakovice - zaústění do I/4</t>
  </si>
  <si>
    <t>1757 Celkem</t>
  </si>
  <si>
    <t>III/1567</t>
  </si>
  <si>
    <t>Velešín-směr Svatý Jan nad Malší</t>
  </si>
  <si>
    <t>III/12414</t>
  </si>
  <si>
    <t>12414 Celkem</t>
  </si>
  <si>
    <t>III/1349</t>
  </si>
  <si>
    <t>Popelín-Strmilov</t>
  </si>
  <si>
    <t>1349 Celkem</t>
  </si>
  <si>
    <t>III/1472</t>
  </si>
  <si>
    <t>1472 Celkem</t>
  </si>
  <si>
    <t>10553 Celkem</t>
  </si>
  <si>
    <t>III/15535</t>
  </si>
  <si>
    <t>Dolní Třebonín-Horní Třebonín</t>
  </si>
  <si>
    <t>III/12854</t>
  </si>
  <si>
    <t>12854 Celkem</t>
  </si>
  <si>
    <t>III/10584</t>
  </si>
  <si>
    <t>kř. II/105 - bažantnice</t>
  </si>
  <si>
    <t>III/02218</t>
  </si>
  <si>
    <t>III/1211</t>
  </si>
  <si>
    <t>křiž. III/1213 Lom – Míreč hranice PI</t>
  </si>
  <si>
    <t>III/17016</t>
  </si>
  <si>
    <t>II/170 Čestice - rozc.Nuzín</t>
  </si>
  <si>
    <t>vyústění z III/10241 - Přílepov - zaústění do III/10238</t>
  </si>
  <si>
    <t>10536 Celkem</t>
  </si>
  <si>
    <t xml:space="preserve">vyústění z III/12117 - Varvažov - Paseka - Zbonín - konec silnice </t>
  </si>
  <si>
    <t>12120 Celkem</t>
  </si>
  <si>
    <t>III/1438</t>
  </si>
  <si>
    <t>hr. okr. ČK - Lipanovice</t>
  </si>
  <si>
    <t>Lipanovice intravilán</t>
  </si>
  <si>
    <t>1438 Celkem</t>
  </si>
  <si>
    <t>III/1583</t>
  </si>
  <si>
    <t>Malonty-Rychnov nad Malší</t>
  </si>
  <si>
    <t>12128 Celkem</t>
  </si>
  <si>
    <t>III/14511</t>
  </si>
  <si>
    <t>Vacov - Javorník</t>
  </si>
  <si>
    <t>14511 Celkem</t>
  </si>
  <si>
    <t>III/17128</t>
  </si>
  <si>
    <t>17128 Celkem</t>
  </si>
  <si>
    <t>14110 Celkem</t>
  </si>
  <si>
    <t>III/14011</t>
  </si>
  <si>
    <t>III/13525</t>
  </si>
  <si>
    <t>13525 Celkem</t>
  </si>
  <si>
    <t>III/40626</t>
  </si>
  <si>
    <t>Č.Rudolec-Lidéřovice</t>
  </si>
  <si>
    <t>40626 Celkem</t>
  </si>
  <si>
    <t>III/14517</t>
  </si>
  <si>
    <t>14517 Celkem</t>
  </si>
  <si>
    <t>vyústění z III/14110 - Záboří - Těšínov - konec silnice</t>
  </si>
  <si>
    <t>14111 Celkem</t>
  </si>
  <si>
    <t>III/1213</t>
  </si>
  <si>
    <t>Škvořetice – sil.jámy (zač.koberce)</t>
  </si>
  <si>
    <t>III/17020</t>
  </si>
  <si>
    <t>rozc.Nuzín -rozc.Krušlov</t>
  </si>
  <si>
    <t>0.000</t>
  </si>
  <si>
    <t>III/1622</t>
  </si>
  <si>
    <t>Branná-Větrná</t>
  </si>
  <si>
    <t>III/14811</t>
  </si>
  <si>
    <t>Lásenice -Vydří</t>
  </si>
  <si>
    <t>14811 Celkem</t>
  </si>
  <si>
    <t>III/13529</t>
  </si>
  <si>
    <t>III/15526</t>
  </si>
  <si>
    <t>Mokrý Lom zástavba</t>
  </si>
  <si>
    <t>15526 Celkem</t>
  </si>
  <si>
    <t>III/15523</t>
  </si>
  <si>
    <t>hr. okr. ST - Záboří - zaústění do III/14110</t>
  </si>
  <si>
    <t>14114 Celkem</t>
  </si>
  <si>
    <t>vyústění z I/19 - Kostelec - Zahrádka</t>
  </si>
  <si>
    <t>III/16313</t>
  </si>
  <si>
    <t>vyústění z I/29 u Podolí I - zaústění do III/12121c</t>
  </si>
  <si>
    <t>12121 d Celkem</t>
  </si>
  <si>
    <t>III/14321</t>
  </si>
  <si>
    <t>hráz Vyšatov - Křenovice (část)</t>
  </si>
  <si>
    <t>14321 Celkem</t>
  </si>
  <si>
    <t>III/1550</t>
  </si>
  <si>
    <t>II/164-Blažejov</t>
  </si>
  <si>
    <t>M.Ratmírov</t>
  </si>
  <si>
    <t>1550 Celkem</t>
  </si>
  <si>
    <t>vyústění z III/1757 Rakovice - Čimelice - zaústění do III/12118</t>
  </si>
  <si>
    <t>1758 Celkem</t>
  </si>
  <si>
    <t>III/14611</t>
  </si>
  <si>
    <t>Kaliště zástavba (část)</t>
  </si>
  <si>
    <t>Kaliště k.z. - kř. III/14612 Třebotovice</t>
  </si>
  <si>
    <t>14611 Celkem</t>
  </si>
  <si>
    <t>Vojnice - Tažovice</t>
  </si>
  <si>
    <t>kř.III/1756 - hr.okr.PB</t>
  </si>
  <si>
    <t>0194 Celkem</t>
  </si>
  <si>
    <t>III/12823</t>
  </si>
  <si>
    <t>hr. okr. PE - Psárov z.z.</t>
  </si>
  <si>
    <t xml:space="preserve"> </t>
  </si>
  <si>
    <t>Psárov k.z. - Předboř</t>
  </si>
  <si>
    <t>12823 Celkem</t>
  </si>
  <si>
    <t>III/1638</t>
  </si>
  <si>
    <t>III/12235</t>
  </si>
  <si>
    <t>Česká Lhota zástavba</t>
  </si>
  <si>
    <t>III/1214</t>
  </si>
  <si>
    <t>Pacelice průtah</t>
  </si>
  <si>
    <t>III/40620</t>
  </si>
  <si>
    <t>II/408-hr.kr.Vysočina</t>
  </si>
  <si>
    <t>40620 Celkem</t>
  </si>
  <si>
    <t>III/12261</t>
  </si>
  <si>
    <t>kř. II/12259 - Třebanice</t>
  </si>
  <si>
    <t>12261 Celkem</t>
  </si>
  <si>
    <t xml:space="preserve">vyústění z II/159 - Hladná </t>
  </si>
  <si>
    <t>0234 Celkem</t>
  </si>
  <si>
    <t xml:space="preserve">vyústění z III/00423 Mirotice - Lučkovice </t>
  </si>
  <si>
    <t>00422 Celkem</t>
  </si>
  <si>
    <t xml:space="preserve">vyústění z II/121 - Mirotice - Radobytce - Bořice </t>
  </si>
  <si>
    <t>00423 Celkem</t>
  </si>
  <si>
    <t>III/14317</t>
  </si>
  <si>
    <t xml:space="preserve">kř. II/143 - Vrábče </t>
  </si>
  <si>
    <t>Vrábče zástavba</t>
  </si>
  <si>
    <t xml:space="preserve">Vrábče - Kroclov </t>
  </si>
  <si>
    <t>14317 Celkem</t>
  </si>
  <si>
    <t>III/13522</t>
  </si>
  <si>
    <t>13522 Celkem</t>
  </si>
  <si>
    <t>III/4074</t>
  </si>
  <si>
    <t>Č.Hrádek-hr.okr.</t>
  </si>
  <si>
    <t>III/1489</t>
  </si>
  <si>
    <t>Plavsko-Stráž</t>
  </si>
  <si>
    <t>1489 Celkem</t>
  </si>
  <si>
    <t>III/14143</t>
  </si>
  <si>
    <t>14143 Celkem</t>
  </si>
  <si>
    <t>III/14519</t>
  </si>
  <si>
    <t>kř. II/145 - Boubská - kř. I/4</t>
  </si>
  <si>
    <t>14519 Celkem</t>
  </si>
  <si>
    <t>vyústění z II/121 - Smetanova Lhota - zaústění do I/4 u Čimelic</t>
  </si>
  <si>
    <t>1217 Celkem</t>
  </si>
  <si>
    <t>III/1424</t>
  </si>
  <si>
    <t>Cehnice - Paračov</t>
  </si>
  <si>
    <t>III/1436</t>
  </si>
  <si>
    <t>Hemmer-Jánské Údolí</t>
  </si>
  <si>
    <t>vyústění z II/121 - Ostrovce - zaústění do III/1219</t>
  </si>
  <si>
    <t>1218 Celkem</t>
  </si>
  <si>
    <t>vyústění II/138 - Oslov - Tukleky - zaústění do II/138</t>
  </si>
  <si>
    <t>1381 Celkem</t>
  </si>
  <si>
    <t>III/12230</t>
  </si>
  <si>
    <t>kř. III/12229 u Pištína - kř. MK u Češnovic</t>
  </si>
  <si>
    <t>12230 Celkem</t>
  </si>
  <si>
    <t>III/4084</t>
  </si>
  <si>
    <t>Radlic-Šach</t>
  </si>
  <si>
    <t>4084 Celkem</t>
  </si>
  <si>
    <t>III/14319</t>
  </si>
  <si>
    <t>14319 Celkem</t>
  </si>
  <si>
    <t>III/1726</t>
  </si>
  <si>
    <t>vyústění z II/138 - Dol. Záhoří - Kašina Hora - Jamný - zaústění do I/29</t>
  </si>
  <si>
    <t>1384 Celkem</t>
  </si>
  <si>
    <t xml:space="preserve">vyústění z II/139 Písek - Vrcovice - přehrada </t>
  </si>
  <si>
    <t>02025 Celkem</t>
  </si>
  <si>
    <t>vyústění z III/10534 - Hrazánky - Níkovice - zaústění do I/19</t>
  </si>
  <si>
    <t>10242 Celkem</t>
  </si>
  <si>
    <t>III/41020</t>
  </si>
  <si>
    <t>N.Sady</t>
  </si>
  <si>
    <t>41020 Celkem</t>
  </si>
  <si>
    <t>III/12848</t>
  </si>
  <si>
    <t>12848 Celkem</t>
  </si>
  <si>
    <t>III/15010</t>
  </si>
  <si>
    <t>hr.okr. JH Žofina Huť - střed lesa</t>
  </si>
  <si>
    <t>střed lesa - kř. III/15618 Fis. Chalupy</t>
  </si>
  <si>
    <t>III/1432</t>
  </si>
  <si>
    <t>kř. II/166 - Kuklov</t>
  </si>
  <si>
    <t>1432 Celkem</t>
  </si>
  <si>
    <t>III/15414</t>
  </si>
  <si>
    <t>rybník Tomandl - u Olbramova</t>
  </si>
  <si>
    <t>kř. III/15415 - Svébohy</t>
  </si>
  <si>
    <t xml:space="preserve">vyústění z III/10546 Sepekov - Zálší </t>
  </si>
  <si>
    <t>10547 Celkem</t>
  </si>
  <si>
    <t>III/12841</t>
  </si>
  <si>
    <t>Pl.Žďár-hr.okr.,Studnice</t>
  </si>
  <si>
    <t>12841 Celkem</t>
  </si>
  <si>
    <t>III/1607</t>
  </si>
  <si>
    <t>odb.Zátoň</t>
  </si>
  <si>
    <t>III/17210</t>
  </si>
  <si>
    <t>III/1425</t>
  </si>
  <si>
    <t>III/1421</t>
  </si>
  <si>
    <t>Litochovice - rozc.Skály</t>
  </si>
  <si>
    <t>hr. okr. TA - Sepekov - zaústění do I/19</t>
  </si>
  <si>
    <t>10549 Celkem</t>
  </si>
  <si>
    <t>III/15432</t>
  </si>
  <si>
    <t>Buková k.z. - výrobna substrátů Žár</t>
  </si>
  <si>
    <t>III/40923</t>
  </si>
  <si>
    <t>Václavov</t>
  </si>
  <si>
    <t>III/1552</t>
  </si>
  <si>
    <t>1552 Celkem</t>
  </si>
  <si>
    <t>III/1449</t>
  </si>
  <si>
    <t>kř. II/144 - Chocholtá Lhota - kř. III/14418</t>
  </si>
  <si>
    <t>1449 Celkem</t>
  </si>
  <si>
    <t>III/1709</t>
  </si>
  <si>
    <t>III/15615</t>
  </si>
  <si>
    <t>kř, II/156 - konec lesa</t>
  </si>
  <si>
    <t>konec lesa - Janovka I</t>
  </si>
  <si>
    <t>15615 Celkem</t>
  </si>
  <si>
    <t>vyústění z III/00423 Mirotice - Cerhonice - zaústění do III/1219</t>
  </si>
  <si>
    <t>12110 Celkem</t>
  </si>
  <si>
    <t>III/1418</t>
  </si>
  <si>
    <t>kř. II/141 Sedlec - oprava u Malešic</t>
  </si>
  <si>
    <t>Malešice zástavba</t>
  </si>
  <si>
    <t>Malešice - Chvalešovice</t>
  </si>
  <si>
    <t>Chvalešovice zástavba</t>
  </si>
  <si>
    <t>1418 Celkem</t>
  </si>
  <si>
    <t>III/1701</t>
  </si>
  <si>
    <t>III/12255</t>
  </si>
  <si>
    <t>Horní Chrášťany</t>
  </si>
  <si>
    <t>12255 Celkem</t>
  </si>
  <si>
    <t>III/1413</t>
  </si>
  <si>
    <t>les - kř. II/138 Všeteč</t>
  </si>
  <si>
    <t>1413 Celkem</t>
  </si>
  <si>
    <t>III/1553</t>
  </si>
  <si>
    <t>křiž.I/24-Ponědraž-křiž.III/1555</t>
  </si>
  <si>
    <t>1553 Celkem</t>
  </si>
  <si>
    <t>III/40924</t>
  </si>
  <si>
    <t>Modletice</t>
  </si>
  <si>
    <t>vyústění z I/4 u Podolí II - Čížová - zaústění do III/12113</t>
  </si>
  <si>
    <t>12114 Celkem</t>
  </si>
  <si>
    <t>III/17015</t>
  </si>
  <si>
    <t>rozc.Tažovice - rozc.Zvotoky</t>
  </si>
  <si>
    <t>III/1474</t>
  </si>
  <si>
    <t>hr. okr. TA - kř. III/1476 Krakovčice</t>
  </si>
  <si>
    <t>kř. III/1476 - kř. III/1473 Bečice</t>
  </si>
  <si>
    <t>1474 Celkem</t>
  </si>
  <si>
    <t>III/12258</t>
  </si>
  <si>
    <t>kř. III/12253 - Vodice</t>
  </si>
  <si>
    <t>12258 Celkem</t>
  </si>
  <si>
    <t>III/12262</t>
  </si>
  <si>
    <t>Klenovice</t>
  </si>
  <si>
    <t>12262 Celkem</t>
  </si>
  <si>
    <t>III/15536</t>
  </si>
  <si>
    <t>II/155-Mojné</t>
  </si>
  <si>
    <t>III/12263</t>
  </si>
  <si>
    <t>Frantoly</t>
  </si>
  <si>
    <t>12263 Celkem</t>
  </si>
  <si>
    <t>III/1479</t>
  </si>
  <si>
    <t>D. Bukovsko zástavba</t>
  </si>
  <si>
    <t>D. Bukovsko - Horní Bukovsko</t>
  </si>
  <si>
    <t>H. Bokovsko zástavba</t>
  </si>
  <si>
    <t>1479 Celkem</t>
  </si>
  <si>
    <t>I/23-V.Ratmírov</t>
  </si>
  <si>
    <t>02311 Celkem</t>
  </si>
  <si>
    <t>III/1602</t>
  </si>
  <si>
    <t>Frymburk-Malšín</t>
  </si>
  <si>
    <t>Větrná-Přířez</t>
  </si>
  <si>
    <t>Přířez-Rožmberk nad Vltavou</t>
  </si>
  <si>
    <t>III/12224</t>
  </si>
  <si>
    <t>Dříteň k.z. - les u Strachovic</t>
  </si>
  <si>
    <t>12224 Celkem</t>
  </si>
  <si>
    <t>vyústění z I/4 v Předoticích - Křešice - zaústění do III/12114</t>
  </si>
  <si>
    <t>12115 Celkem</t>
  </si>
  <si>
    <t>III/12264</t>
  </si>
  <si>
    <t>Jelemek</t>
  </si>
  <si>
    <t>12264 Celkem</t>
  </si>
  <si>
    <t>III/12228</t>
  </si>
  <si>
    <t>tepl. Mydlovary - Mydlovarský ryb.</t>
  </si>
  <si>
    <t>12228 Celkem</t>
  </si>
  <si>
    <t>III/12229</t>
  </si>
  <si>
    <t>12229 Celkem</t>
  </si>
  <si>
    <t>III/15528</t>
  </si>
  <si>
    <t>Lahuť zástavba</t>
  </si>
  <si>
    <t xml:space="preserve">Lahuť  - Mokrý Lom </t>
  </si>
  <si>
    <t>Mokrý Lom - Polžov</t>
  </si>
  <si>
    <t>Polžov zástavba</t>
  </si>
  <si>
    <t>Kaproun-nádr.Senotín</t>
  </si>
  <si>
    <t>01577 Celkem</t>
  </si>
  <si>
    <t>III/1532</t>
  </si>
  <si>
    <t>Stříbřec-Pístina</t>
  </si>
  <si>
    <t>1532 Celkem</t>
  </si>
  <si>
    <t>U Vacla-hr.okr.ČB</t>
  </si>
  <si>
    <t>III/1571</t>
  </si>
  <si>
    <t>Slupenec-Staré Spolí</t>
  </si>
  <si>
    <t>III/14327</t>
  </si>
  <si>
    <t>kř. III/14332 - Záhorčice z.z.</t>
  </si>
  <si>
    <t>14327 Celkem</t>
  </si>
  <si>
    <t xml:space="preserve">vyústění z III/00423 Mirotice - Boudy </t>
  </si>
  <si>
    <t>00421 b Celkem</t>
  </si>
  <si>
    <t>III/41012</t>
  </si>
  <si>
    <t>Bohosudov hr.kr.Vysočina</t>
  </si>
  <si>
    <t>III/14124</t>
  </si>
  <si>
    <t>14124 Celkem</t>
  </si>
  <si>
    <t>III/2316</t>
  </si>
  <si>
    <t>Kunžak-Suchdol</t>
  </si>
  <si>
    <t>2316 Celkem</t>
  </si>
  <si>
    <t>III/14710</t>
  </si>
  <si>
    <t>Žimutice kř. II/147 -  ZD D. Kněžeklady</t>
  </si>
  <si>
    <t xml:space="preserve">14710 Celkem </t>
  </si>
  <si>
    <t>III/1562</t>
  </si>
  <si>
    <t>Doubravice - Nedabyle</t>
  </si>
  <si>
    <t>Nedabyle zástavba</t>
  </si>
  <si>
    <t>Nedabyle - kř. II/156 u Nové Vsi</t>
  </si>
  <si>
    <t>1562 Celkem</t>
  </si>
  <si>
    <t>III/14125</t>
  </si>
  <si>
    <t>Dub - Borčice</t>
  </si>
  <si>
    <t>14125 Celkem</t>
  </si>
  <si>
    <t>III/14130</t>
  </si>
  <si>
    <t>14130 Celkem</t>
  </si>
  <si>
    <t>III/14132</t>
  </si>
  <si>
    <t>Prachatice lázně</t>
  </si>
  <si>
    <t>14132 Celkem</t>
  </si>
  <si>
    <t>N.Ves N.L.-Žofina Huť-hr.okr.</t>
  </si>
  <si>
    <t>15010 Celkem</t>
  </si>
  <si>
    <t>III/1352</t>
  </si>
  <si>
    <t>Doubrava - Hosty (část)</t>
  </si>
  <si>
    <t>Hosty zástavba</t>
  </si>
  <si>
    <t>1352 Celkem</t>
  </si>
  <si>
    <t>III/14110</t>
  </si>
  <si>
    <t>III/12256</t>
  </si>
  <si>
    <t>III/14622</t>
  </si>
  <si>
    <t>kř. III/14621 Slavče - Keblany</t>
  </si>
  <si>
    <t>Keblany zástavba</t>
  </si>
  <si>
    <t xml:space="preserve">14622 Celkem </t>
  </si>
  <si>
    <t>III/14144</t>
  </si>
  <si>
    <t>Lenora</t>
  </si>
  <si>
    <t>14144 Celkem</t>
  </si>
  <si>
    <t>III/14214</t>
  </si>
  <si>
    <t xml:space="preserve">Dub </t>
  </si>
  <si>
    <t>14214 Celkem</t>
  </si>
  <si>
    <t>III/1379</t>
  </si>
  <si>
    <t>Malšice - Lány - Bečice</t>
  </si>
  <si>
    <t>1379 Celkem</t>
  </si>
  <si>
    <t>III/15416</t>
  </si>
  <si>
    <t>Černé Údolí-Dobrá Voda</t>
  </si>
  <si>
    <t>vyústění z III/12125 Chyšky - zaústění do II/123</t>
  </si>
  <si>
    <t>12126 Celkem</t>
  </si>
  <si>
    <t>III/1511</t>
  </si>
  <si>
    <t>II/152--Hůrky-Senotín</t>
  </si>
  <si>
    <t>1511 Celkem</t>
  </si>
  <si>
    <t>III/14620</t>
  </si>
  <si>
    <t xml:space="preserve">kř. II/157 - Lniště </t>
  </si>
  <si>
    <t>Lniště zástavba</t>
  </si>
  <si>
    <t xml:space="preserve">14620 Celkem </t>
  </si>
  <si>
    <t>III/13425</t>
  </si>
  <si>
    <t>Č.Olešná-N.Olešná</t>
  </si>
  <si>
    <t>13425Celkem</t>
  </si>
  <si>
    <t>III/4085</t>
  </si>
  <si>
    <t>Lipová</t>
  </si>
  <si>
    <t>4085 Celkem</t>
  </si>
  <si>
    <t xml:space="preserve">vyústění z III/12121a - Jickovice - Varta - konec silnice </t>
  </si>
  <si>
    <t>12120 a Celkem</t>
  </si>
  <si>
    <t>1233 Celkem</t>
  </si>
  <si>
    <t>III/15415</t>
  </si>
  <si>
    <t>kř. III/15414 - Střeziměřice</t>
  </si>
  <si>
    <t>Střeziměřice zástavba</t>
  </si>
  <si>
    <t>15415 Celkem</t>
  </si>
  <si>
    <t>III/14415</t>
  </si>
  <si>
    <t>14415 Celkem</t>
  </si>
  <si>
    <t>III/14417</t>
  </si>
  <si>
    <t>Vlachovo Březí - Chlumany</t>
  </si>
  <si>
    <t>14417 Celkem</t>
  </si>
  <si>
    <t>III/14512</t>
  </si>
  <si>
    <t>Chalupy</t>
  </si>
  <si>
    <t>14512 Celkem</t>
  </si>
  <si>
    <t>III/12231</t>
  </si>
  <si>
    <t>III/4076</t>
  </si>
  <si>
    <t>Dačice-Bílkov-Dobrohošť</t>
  </si>
  <si>
    <t>III/15530</t>
  </si>
  <si>
    <t xml:space="preserve">15530 Celkem </t>
  </si>
  <si>
    <t>III/1572</t>
  </si>
  <si>
    <t>Omlenička</t>
  </si>
  <si>
    <t>III/1423</t>
  </si>
  <si>
    <t>Skály průtah</t>
  </si>
  <si>
    <t>III/14521</t>
  </si>
  <si>
    <t>14521 Celkem</t>
  </si>
  <si>
    <t>III/14524</t>
  </si>
  <si>
    <t>Žárovná</t>
  </si>
  <si>
    <t>14524 Celkem</t>
  </si>
  <si>
    <t>III/15811</t>
  </si>
  <si>
    <t>III/10568</t>
  </si>
  <si>
    <t>Modrá Hůrka zástavba</t>
  </si>
  <si>
    <t>Modrá Hůrka - Pořežánky</t>
  </si>
  <si>
    <t>10568 Celkem</t>
  </si>
  <si>
    <t>III/1564</t>
  </si>
  <si>
    <t>most Veselka - Jedovary střed</t>
  </si>
  <si>
    <t>1564 Celkem</t>
  </si>
  <si>
    <t>III/1431a</t>
  </si>
  <si>
    <t>Chroboly  nádraží</t>
  </si>
  <si>
    <t>1431a Celkem</t>
  </si>
  <si>
    <t>III/14521a</t>
  </si>
  <si>
    <t>14521a Celkem</t>
  </si>
  <si>
    <t>02219 Celkem</t>
  </si>
  <si>
    <t>14310 Celkem</t>
  </si>
  <si>
    <t>1763 Celkem</t>
  </si>
  <si>
    <t>12243 Celkem</t>
  </si>
  <si>
    <t>III/1391</t>
  </si>
  <si>
    <t>III/1401</t>
  </si>
  <si>
    <t>17725 Celkem</t>
  </si>
  <si>
    <t>17019 Celkem</t>
  </si>
  <si>
    <t>III/1757</t>
  </si>
  <si>
    <t>1567 Celkem</t>
  </si>
  <si>
    <t>15535 Celkem</t>
  </si>
  <si>
    <t>III/10553</t>
  </si>
  <si>
    <t>02218 Celkem</t>
  </si>
  <si>
    <t>1211 Celkem</t>
  </si>
  <si>
    <t>17016 Celkem</t>
  </si>
  <si>
    <t>III/10536</t>
  </si>
  <si>
    <t>III/12120</t>
  </si>
  <si>
    <t>1583 Celkem</t>
  </si>
  <si>
    <t>III/12128</t>
  </si>
  <si>
    <t>14011 Celkem</t>
  </si>
  <si>
    <t>III/14111</t>
  </si>
  <si>
    <t>III/17211</t>
  </si>
  <si>
    <t>1213 Celkem</t>
  </si>
  <si>
    <t>17020 Celkem</t>
  </si>
  <si>
    <t>1622 Celkem</t>
  </si>
  <si>
    <t>III/1219</t>
  </si>
  <si>
    <t>10584 Celkem</t>
  </si>
  <si>
    <t>17211 Celkem</t>
  </si>
  <si>
    <t>16313 Celkem</t>
  </si>
  <si>
    <t>15523 Celkem</t>
  </si>
  <si>
    <t>0196 a Celkem</t>
  </si>
  <si>
    <t>III/17222</t>
  </si>
  <si>
    <t>17222 Celkem</t>
  </si>
  <si>
    <t>III/0194</t>
  </si>
  <si>
    <t>1638 Celkem</t>
  </si>
  <si>
    <t>12235 Celkem</t>
  </si>
  <si>
    <t>III/0234</t>
  </si>
  <si>
    <t>III/00422</t>
  </si>
  <si>
    <t>III/00423</t>
  </si>
  <si>
    <t>1214 Celkem</t>
  </si>
  <si>
    <t>4074 Celkem</t>
  </si>
  <si>
    <t>III/1217</t>
  </si>
  <si>
    <t>III/1218</t>
  </si>
  <si>
    <t>III/1381</t>
  </si>
  <si>
    <t>1424 Celkem</t>
  </si>
  <si>
    <t>1436 Celkem</t>
  </si>
  <si>
    <t>III/1384</t>
  </si>
  <si>
    <t>III/10242</t>
  </si>
  <si>
    <t>15414 Celkem</t>
  </si>
  <si>
    <t>III/10547</t>
  </si>
  <si>
    <t>1607 Celkem</t>
  </si>
  <si>
    <t>17210 Celkem</t>
  </si>
  <si>
    <t>1425 Celkem</t>
  </si>
  <si>
    <t>1421 Celkem</t>
  </si>
  <si>
    <t>III/10549</t>
  </si>
  <si>
    <t>40923 Celkem</t>
  </si>
  <si>
    <t>15432 Celkem</t>
  </si>
  <si>
    <t>III/12110</t>
  </si>
  <si>
    <t>1709 Celkem</t>
  </si>
  <si>
    <t>40924 Celkem</t>
  </si>
  <si>
    <t>III/12114</t>
  </si>
  <si>
    <t>17015 Celkem</t>
  </si>
  <si>
    <t>15536 Celkem</t>
  </si>
  <si>
    <t>III/12115</t>
  </si>
  <si>
    <t>III/02311</t>
  </si>
  <si>
    <t>1602 Celkem</t>
  </si>
  <si>
    <t>15528 Celkem</t>
  </si>
  <si>
    <t>III/01517</t>
  </si>
  <si>
    <t xml:space="preserve">Dub u Prachatic, Tvrzice - hr.okresu
</t>
  </si>
  <si>
    <t>41012 Celkem</t>
  </si>
  <si>
    <t>1571 Celkem</t>
  </si>
  <si>
    <t>III/12126</t>
  </si>
  <si>
    <t>III/12120 a</t>
  </si>
  <si>
    <t>15416 Celkem</t>
  </si>
  <si>
    <t>12231 Celkem</t>
  </si>
  <si>
    <t>4076 Celkem</t>
  </si>
  <si>
    <t>15811 Celkem</t>
  </si>
  <si>
    <t>1423 Celkem</t>
  </si>
  <si>
    <t>Střítež průtah</t>
  </si>
  <si>
    <t>průtah Záhoří</t>
  </si>
  <si>
    <t>průtah Pl.Žďár</t>
  </si>
  <si>
    <t>Lažiště</t>
  </si>
  <si>
    <t>Lčovice</t>
  </si>
  <si>
    <t>III/4093</t>
  </si>
  <si>
    <t>průtah Turovec</t>
  </si>
  <si>
    <t>4093 Celkem</t>
  </si>
  <si>
    <t>průtah Přehořov</t>
  </si>
  <si>
    <t>II/137</t>
  </si>
  <si>
    <t>průtah Blanice</t>
  </si>
  <si>
    <t>Oldřichov průtah</t>
  </si>
  <si>
    <t>Rakovice průtah</t>
  </si>
  <si>
    <t>Zbonín průtah</t>
  </si>
  <si>
    <t>Stehlovice průtah</t>
  </si>
  <si>
    <t>12121c Celkem</t>
  </si>
  <si>
    <t>Stražovice průtah</t>
  </si>
  <si>
    <t>1215 Celkem</t>
  </si>
  <si>
    <t>III/12121 c</t>
  </si>
  <si>
    <t>III/1215</t>
  </si>
  <si>
    <t>České Budějovice</t>
  </si>
  <si>
    <t>Strakonice</t>
  </si>
  <si>
    <t>Jindřichův Hradec</t>
  </si>
  <si>
    <t>Prachatice</t>
  </si>
  <si>
    <t>Tábor</t>
  </si>
  <si>
    <t>Písek</t>
  </si>
  <si>
    <t>Příloha č.1</t>
  </si>
  <si>
    <t xml:space="preserve">Program investiční výstavby a oprav na silnicích II. a III. třídy Správy a údržby silnic Jihočeského kraje </t>
  </si>
  <si>
    <t>Poznámka : Předpokládané náklady jednotlivých akcí jsou uvedeny včetně DPH.</t>
  </si>
  <si>
    <t>III/1756</t>
  </si>
  <si>
    <t>III/14114</t>
  </si>
  <si>
    <t>III/0196  a</t>
  </si>
  <si>
    <t>III/12121 d</t>
  </si>
  <si>
    <t>III/1758</t>
  </si>
  <si>
    <t>III/02025</t>
  </si>
  <si>
    <t>III/00421 b</t>
  </si>
  <si>
    <t>II/139</t>
  </si>
  <si>
    <t>139 Celkem</t>
  </si>
  <si>
    <t>Lipí průtah</t>
  </si>
  <si>
    <t>III/14319 a</t>
  </si>
  <si>
    <t>14319a Celkem</t>
  </si>
  <si>
    <t>Studnice průtah</t>
  </si>
  <si>
    <t>III/00363</t>
  </si>
  <si>
    <t>Dolní Dvořiště</t>
  </si>
  <si>
    <t>III/1208</t>
  </si>
  <si>
    <t>křiž. II/120 - Kamenná Lhota</t>
  </si>
  <si>
    <t>1208 Celkem</t>
  </si>
  <si>
    <t>III/13519</t>
  </si>
  <si>
    <t>křiž. II/135 - Čeraz</t>
  </si>
  <si>
    <t>13519 Celkem</t>
  </si>
  <si>
    <t>III/1367</t>
  </si>
  <si>
    <t>křiž. III/1365 - Bítov</t>
  </si>
  <si>
    <t>1367 Celkem</t>
  </si>
  <si>
    <t>III/1249</t>
  </si>
  <si>
    <t>Úlehle - Hoštice</t>
  </si>
  <si>
    <t>1249 Celkem</t>
  </si>
  <si>
    <t>III/1362</t>
  </si>
  <si>
    <t>křiž. II/136 - Vlčeves</t>
  </si>
  <si>
    <t>1362 Celkem</t>
  </si>
  <si>
    <t>III/14717</t>
  </si>
  <si>
    <t>14717 Celkem</t>
  </si>
  <si>
    <t>III/0237</t>
  </si>
  <si>
    <t>křiž. II/159 - Čenkov</t>
  </si>
  <si>
    <t>0237Celkem</t>
  </si>
  <si>
    <t>III/12421</t>
  </si>
  <si>
    <t>Rodná - Bradáčov</t>
  </si>
  <si>
    <t>12421 Celkem</t>
  </si>
  <si>
    <t>III/12422</t>
  </si>
  <si>
    <t>12422 Celkem</t>
  </si>
  <si>
    <t>hranice okresu JH - Dírná</t>
  </si>
  <si>
    <t>III/13526</t>
  </si>
  <si>
    <t>Dírná - Třebějice</t>
  </si>
  <si>
    <t>13526 Celkem</t>
  </si>
  <si>
    <t>III/13530</t>
  </si>
  <si>
    <t>Kvasejovice - Hrušova Lhota</t>
  </si>
  <si>
    <t>13530 Celkem</t>
  </si>
  <si>
    <t>III/1226</t>
  </si>
  <si>
    <t>Božejovice - Olší</t>
  </si>
  <si>
    <t>Olší - Nové Dvory</t>
  </si>
  <si>
    <t>1226 Celkem</t>
  </si>
  <si>
    <t>III/1252</t>
  </si>
  <si>
    <t>Vosná - Vyšetice</t>
  </si>
  <si>
    <t>1252 Celkem</t>
  </si>
  <si>
    <t>III/1243</t>
  </si>
  <si>
    <t>křiž. II/124 - Vyšetice</t>
  </si>
  <si>
    <t>1243 Celkem</t>
  </si>
  <si>
    <t>III/1404</t>
  </si>
  <si>
    <t>1404 Celkem</t>
  </si>
  <si>
    <t>III/00419</t>
  </si>
  <si>
    <t>00419 Celkem</t>
  </si>
  <si>
    <t>III/1371</t>
  </si>
  <si>
    <t>Čelkovice - x II/137</t>
  </si>
  <si>
    <t>1371 Celkem</t>
  </si>
  <si>
    <t>II/175</t>
  </si>
  <si>
    <t>175 Celkem</t>
  </si>
  <si>
    <t>III/1734</t>
  </si>
  <si>
    <t>1734 Celkem</t>
  </si>
  <si>
    <t>III/13910</t>
  </si>
  <si>
    <t>13910 Celkem</t>
  </si>
  <si>
    <t>III/14215</t>
  </si>
  <si>
    <t>14215 Celkem</t>
  </si>
  <si>
    <t>III/17215</t>
  </si>
  <si>
    <t>III/17726</t>
  </si>
  <si>
    <t>17726 Celkem</t>
  </si>
  <si>
    <t>III/14212</t>
  </si>
  <si>
    <t>14212 Celkem</t>
  </si>
  <si>
    <t>III/17212</t>
  </si>
  <si>
    <t>III/14221</t>
  </si>
  <si>
    <t>14221 Celkem</t>
  </si>
  <si>
    <t>III/1702</t>
  </si>
  <si>
    <t>1702 Celkem</t>
  </si>
  <si>
    <t>Investiční opatření mimo páteřní a základní síť - průtahy</t>
  </si>
  <si>
    <t>Investiční opatření mimo páteřní a základní síť - extravilán</t>
  </si>
  <si>
    <t>Český Krumlov</t>
  </si>
  <si>
    <t>ČB</t>
  </si>
  <si>
    <t>Komařice - Pašínovice</t>
  </si>
  <si>
    <t>Putkov - Mlýny</t>
  </si>
  <si>
    <t>III/02220</t>
  </si>
  <si>
    <t>Dražejov - Strakonice průtah</t>
  </si>
  <si>
    <t>02220 Celkem</t>
  </si>
  <si>
    <t>CK</t>
  </si>
  <si>
    <t>III/1637</t>
  </si>
  <si>
    <t>Horní Planá-Hodňov</t>
  </si>
  <si>
    <t>Pasečná-Spáleniště</t>
  </si>
  <si>
    <t>III/1606</t>
  </si>
  <si>
    <t>odbočka Hašlovice</t>
  </si>
  <si>
    <t>III/15610</t>
  </si>
  <si>
    <t>Velešín</t>
  </si>
  <si>
    <t>III/1394</t>
  </si>
  <si>
    <t>III/1751</t>
  </si>
  <si>
    <t>Laciná</t>
  </si>
  <si>
    <t>1751 Celkem</t>
  </si>
  <si>
    <t>III/1752</t>
  </si>
  <si>
    <t>Střížovice</t>
  </si>
  <si>
    <t>1752 Celkem</t>
  </si>
  <si>
    <t>III/00427</t>
  </si>
  <si>
    <t>Brusy</t>
  </si>
  <si>
    <t>00427 Celkem</t>
  </si>
  <si>
    <t>Nihošovice- průtah</t>
  </si>
  <si>
    <t>Přechovice- průtah</t>
  </si>
  <si>
    <t>III/02215</t>
  </si>
  <si>
    <t>Střelské Hoštice-nádraží  - zástavba</t>
  </si>
  <si>
    <t>02215 Celkem</t>
  </si>
  <si>
    <t>Kladruby- průtah</t>
  </si>
  <si>
    <t>Kozlov -  průtah</t>
  </si>
  <si>
    <t>Předmíř - průtah</t>
  </si>
  <si>
    <t>Krejnice- průtah</t>
  </si>
  <si>
    <t>Libětice- průtah</t>
  </si>
  <si>
    <t>Úlehle- průtah</t>
  </si>
  <si>
    <t>III/1765</t>
  </si>
  <si>
    <t>Bělčice- průtah</t>
  </si>
  <si>
    <t>1765 Celkem</t>
  </si>
  <si>
    <t>II/142</t>
  </si>
  <si>
    <t>III/13911</t>
  </si>
  <si>
    <t>Třebohostice - úprava křiž.</t>
  </si>
  <si>
    <t>139,13911 Celkem</t>
  </si>
  <si>
    <t>Hostišovice - průtah</t>
  </si>
  <si>
    <t>Kalenice - průtah</t>
  </si>
  <si>
    <t>17215,17212 Celkem</t>
  </si>
  <si>
    <t>III/1407</t>
  </si>
  <si>
    <t>Čejetice- průtah</t>
  </si>
  <si>
    <t>1407,1394 Celkem</t>
  </si>
  <si>
    <t>Mnichov - průtah</t>
  </si>
  <si>
    <t>Nestanice- průtah</t>
  </si>
  <si>
    <t>Číčenice -  průtah</t>
  </si>
  <si>
    <t>Jinín- průtah</t>
  </si>
  <si>
    <t>Tourov - průtah</t>
  </si>
  <si>
    <t>Zámlyní - průtah</t>
  </si>
  <si>
    <t>Kraselov - průtah</t>
  </si>
  <si>
    <t>1726,1709,17012 Celkem</t>
  </si>
  <si>
    <t>Křiž. Sudkovice- Miloňovice</t>
  </si>
  <si>
    <t>III/1397</t>
  </si>
  <si>
    <t>1637 Celkem</t>
  </si>
  <si>
    <t>1606 Celkem</t>
  </si>
  <si>
    <t>15610 Celkem</t>
  </si>
  <si>
    <t>II/144</t>
  </si>
  <si>
    <t>Dobronice u Bechyně z.z. - zač. nové úpravy</t>
  </si>
  <si>
    <t>Nakvasovice - Beneda, Lčovice - kř.I/4</t>
  </si>
  <si>
    <t>Trhonín - Sv.Maří</t>
  </si>
  <si>
    <r>
      <t>Mutěnice - odvodnění, průtah</t>
    </r>
    <r>
      <rPr>
        <b/>
        <sz val="9"/>
        <rFont val="Arial"/>
        <family val="2"/>
      </rPr>
      <t xml:space="preserve"> - PD</t>
    </r>
  </si>
  <si>
    <t>00363 Celkem</t>
  </si>
  <si>
    <t>OBSAH  :</t>
  </si>
  <si>
    <t xml:space="preserve">Temelín </t>
  </si>
  <si>
    <t>Temelín - JE Temelín</t>
  </si>
  <si>
    <t>II/603</t>
  </si>
  <si>
    <t>Ševětín - Vitín</t>
  </si>
  <si>
    <t>Libochová</t>
  </si>
  <si>
    <t>Chotýčany - Chýňava</t>
  </si>
  <si>
    <t>Borek</t>
  </si>
  <si>
    <t>603 Celkem</t>
  </si>
  <si>
    <t>Zvíkov - Hlincova Hora</t>
  </si>
  <si>
    <t>Dubné</t>
  </si>
  <si>
    <t>Vidov - kř. III/15532</t>
  </si>
  <si>
    <t>kř. III/15532 - Hodějovice</t>
  </si>
  <si>
    <t>Branišov - Třebín</t>
  </si>
  <si>
    <t>14323 Celkem</t>
  </si>
  <si>
    <t>III/14539</t>
  </si>
  <si>
    <t>Radošovice hr. okr. - Žabovřesky</t>
  </si>
  <si>
    <t xml:space="preserve">Žabovřesky - kř.III/14321  </t>
  </si>
  <si>
    <t xml:space="preserve">hráz Vyšatov - kř.III/14541 </t>
  </si>
  <si>
    <t>14539 Celkem</t>
  </si>
  <si>
    <t>III/1469</t>
  </si>
  <si>
    <t>Zvíkov - kř. III/14613</t>
  </si>
  <si>
    <t>1469 Celkem</t>
  </si>
  <si>
    <t>III/14325</t>
  </si>
  <si>
    <t>Včelná</t>
  </si>
  <si>
    <t>14325 Celkem</t>
  </si>
  <si>
    <t>III/1558</t>
  </si>
  <si>
    <t>Bošilec - Lhota</t>
  </si>
  <si>
    <t>1558 Celkem</t>
  </si>
  <si>
    <t>Holubovská Bašta</t>
  </si>
  <si>
    <t>112256 Celkem</t>
  </si>
  <si>
    <t>II/128</t>
  </si>
  <si>
    <t>Lodhéřov - J.Hradec</t>
  </si>
  <si>
    <t>Číměř - N.Bystřice</t>
  </si>
  <si>
    <t>N.Bystřice průtah</t>
  </si>
  <si>
    <t>128 Celkem</t>
  </si>
  <si>
    <t>II/408</t>
  </si>
  <si>
    <t>kř.II/409 - V.Lhota</t>
  </si>
  <si>
    <t>408 Celkem</t>
  </si>
  <si>
    <t>II/135</t>
  </si>
  <si>
    <t>Březina - hr.okr.Vysočina</t>
  </si>
  <si>
    <t>135 Celkem</t>
  </si>
  <si>
    <t>III/15112</t>
  </si>
  <si>
    <t>kř.II/151 - Vesce</t>
  </si>
  <si>
    <t>15112 Celkem</t>
  </si>
  <si>
    <t xml:space="preserve">K.Řečice - Višňová </t>
  </si>
  <si>
    <t>Višňová - kř.III/13522</t>
  </si>
  <si>
    <t>Horní Pěna - průtah</t>
  </si>
  <si>
    <t>Višňová průtah</t>
  </si>
  <si>
    <t>II/151</t>
  </si>
  <si>
    <t>Dačice průtah</t>
  </si>
  <si>
    <t>151 Celkem</t>
  </si>
  <si>
    <t>406 Celkem</t>
  </si>
  <si>
    <t>III/00425</t>
  </si>
  <si>
    <t>kř.I/4-Pamětice náves</t>
  </si>
  <si>
    <t>00425 Celkem</t>
  </si>
  <si>
    <t>III/02029</t>
  </si>
  <si>
    <t>Žďár</t>
  </si>
  <si>
    <t>02029 Celkem</t>
  </si>
  <si>
    <t>III/02032</t>
  </si>
  <si>
    <t>Chvaletice</t>
  </si>
  <si>
    <t>02032 Celkem</t>
  </si>
  <si>
    <t>Myslín</t>
  </si>
  <si>
    <t>10245 Celkem</t>
  </si>
  <si>
    <t>III/10560</t>
  </si>
  <si>
    <t>kř.II/105-Březí</t>
  </si>
  <si>
    <t>10560 Celkem</t>
  </si>
  <si>
    <t>kř.II/121-Vráž</t>
  </si>
  <si>
    <t>III/12123</t>
  </si>
  <si>
    <t>kř.II/121- konec silnice Blehov</t>
  </si>
  <si>
    <t>12123 Celkem</t>
  </si>
  <si>
    <t>III/10244</t>
  </si>
  <si>
    <t>kř.III/10238-hr.okr.PB</t>
  </si>
  <si>
    <t>10244 Celkem</t>
  </si>
  <si>
    <t>kř.III/10546-Zálší</t>
  </si>
  <si>
    <t>10247 Celkem</t>
  </si>
  <si>
    <t>III/10534</t>
  </si>
  <si>
    <t>kř.II/105-Hrazany</t>
  </si>
  <si>
    <t>10534 Celkem</t>
  </si>
  <si>
    <t>hr.okr.ST-hr.okr. PB</t>
  </si>
  <si>
    <t>III/17511</t>
  </si>
  <si>
    <t>kř.II/175-Kakovice konec sil.</t>
  </si>
  <si>
    <t>17511 Celkem</t>
  </si>
  <si>
    <t>III/00421b</t>
  </si>
  <si>
    <t>kř.III/00423-Boudy</t>
  </si>
  <si>
    <t>00421b Celkem</t>
  </si>
  <si>
    <t>III/00416</t>
  </si>
  <si>
    <t>Nestrašovice-kř.III/00415</t>
  </si>
  <si>
    <t>00416 Celkem</t>
  </si>
  <si>
    <t>III/00420</t>
  </si>
  <si>
    <t>kř.I/4-Dolní Nerestce</t>
  </si>
  <si>
    <t>00420 Celkem</t>
  </si>
  <si>
    <t>kř.III/00423-Strážovice-hr.okr.ST</t>
  </si>
  <si>
    <t>III/12119</t>
  </si>
  <si>
    <t>kř.I/19-kř.III/12118</t>
  </si>
  <si>
    <t>12119 Celkem</t>
  </si>
  <si>
    <t>III/00418</t>
  </si>
  <si>
    <t>kř.III/00415-Touškov</t>
  </si>
  <si>
    <t>00418 Celkem</t>
  </si>
  <si>
    <t>III/00424</t>
  </si>
  <si>
    <t>Soběšice konec opravy-kř.I/20</t>
  </si>
  <si>
    <t>00424 Celkem</t>
  </si>
  <si>
    <t>III/02023</t>
  </si>
  <si>
    <t>kř.I/20-Bošovice</t>
  </si>
  <si>
    <t>02023 Celkem</t>
  </si>
  <si>
    <t>kř.III/12117-Zbonín</t>
  </si>
  <si>
    <t>II/167</t>
  </si>
  <si>
    <t>167 Celkem</t>
  </si>
  <si>
    <t>Javorník - Úbislav</t>
  </si>
  <si>
    <t>Vlachovo Březí - Radhostice</t>
  </si>
  <si>
    <t>Radhostice - Budilov</t>
  </si>
  <si>
    <t>III/14136</t>
  </si>
  <si>
    <t>Volary</t>
  </si>
  <si>
    <t>14136 Celkem</t>
  </si>
  <si>
    <t>III/14531</t>
  </si>
  <si>
    <t>přehrada</t>
  </si>
  <si>
    <t>Prachatice COOP</t>
  </si>
  <si>
    <t>14131 Celkem</t>
  </si>
  <si>
    <t>III/14625</t>
  </si>
  <si>
    <t>Besednice-Soběnov</t>
  </si>
  <si>
    <t>14625 Celkem</t>
  </si>
  <si>
    <t>III/15910</t>
  </si>
  <si>
    <t>Kájov</t>
  </si>
  <si>
    <t>15910 Celkem</t>
  </si>
  <si>
    <t>III/1435</t>
  </si>
  <si>
    <t>Brloh - Chlum</t>
  </si>
  <si>
    <t>1435 Celkem</t>
  </si>
  <si>
    <t>III/14313</t>
  </si>
  <si>
    <t>Chlumeček - Křemže</t>
  </si>
  <si>
    <t>14313 Celkem</t>
  </si>
  <si>
    <t>Kyselovská zátoka - st.hr.ČR</t>
  </si>
  <si>
    <t>III/16011</t>
  </si>
  <si>
    <t>Horní Dvořiště - Drkolná</t>
  </si>
  <si>
    <t>16011 Celkem</t>
  </si>
  <si>
    <t>III/1549</t>
  </si>
  <si>
    <t>Benešov nad Černou - směr Černé Údolí</t>
  </si>
  <si>
    <t>1549 Celkem</t>
  </si>
  <si>
    <t>Budákov - Dolní Dvořiště</t>
  </si>
  <si>
    <t>III/1585</t>
  </si>
  <si>
    <t>Svatý Ján - Bělá</t>
  </si>
  <si>
    <t>III/1585 Celkem</t>
  </si>
  <si>
    <t>Malonty - Radčice</t>
  </si>
  <si>
    <t>III/15810</t>
  </si>
  <si>
    <t>Radčice</t>
  </si>
  <si>
    <t>15810 Celkem</t>
  </si>
  <si>
    <t>III/1586</t>
  </si>
  <si>
    <t>Janova Ves</t>
  </si>
  <si>
    <t>1586 Celkem</t>
  </si>
  <si>
    <t>III/15413</t>
  </si>
  <si>
    <t>Valtéřov</t>
  </si>
  <si>
    <t>15413 Celkem</t>
  </si>
  <si>
    <t>III/1544</t>
  </si>
  <si>
    <t>Dluhoště</t>
  </si>
  <si>
    <t>1544 Celkem</t>
  </si>
  <si>
    <t>III/14623</t>
  </si>
  <si>
    <t>Besednice - hr.okr.ČB</t>
  </si>
  <si>
    <t>14623 Celkem</t>
  </si>
  <si>
    <t>III/00359</t>
  </si>
  <si>
    <t>Nažidla - Rožmitál na Šumavě</t>
  </si>
  <si>
    <t>00359 Celkem</t>
  </si>
  <si>
    <t>III/12270</t>
  </si>
  <si>
    <t>průtah Olšina</t>
  </si>
  <si>
    <t>kř.Rohozná-Osek</t>
  </si>
  <si>
    <t>Osek-Radomyšl</t>
  </si>
  <si>
    <t>Nestanice-průtah</t>
  </si>
  <si>
    <t>Libějovice-průtah</t>
  </si>
  <si>
    <t>Libějovice-Hvožďany</t>
  </si>
  <si>
    <t>Hvožďany-průtah</t>
  </si>
  <si>
    <t>Hvožďany-kř.III/12233</t>
  </si>
  <si>
    <t>Vodňany-průtah</t>
  </si>
  <si>
    <t>hr.okr.PI-Myštice</t>
  </si>
  <si>
    <t>III/1731</t>
  </si>
  <si>
    <t>1731 Celkem</t>
  </si>
  <si>
    <t>III/14012</t>
  </si>
  <si>
    <t>Pivkovice-Chrást</t>
  </si>
  <si>
    <t>14012 Celkem</t>
  </si>
  <si>
    <t>III/17224</t>
  </si>
  <si>
    <t>kř.III/17220-Kváskovice</t>
  </si>
  <si>
    <t>17224 Celkem</t>
  </si>
  <si>
    <t>III/13912</t>
  </si>
  <si>
    <t>Radomyšl-Podolí</t>
  </si>
  <si>
    <t>13912 Celkem</t>
  </si>
  <si>
    <t>III/1725</t>
  </si>
  <si>
    <t>Pracejovice-Drachkov</t>
  </si>
  <si>
    <t>1725 Celkem</t>
  </si>
  <si>
    <t>I/20-Pacelice</t>
  </si>
  <si>
    <t>III/1768</t>
  </si>
  <si>
    <t>kř.II/174-kř.III/1763 Lnáře</t>
  </si>
  <si>
    <t>1768 Celkem</t>
  </si>
  <si>
    <t>III/1755</t>
  </si>
  <si>
    <t>kř.II/175-kř.III/1754 Kožlí</t>
  </si>
  <si>
    <t>1755 Celkem</t>
  </si>
  <si>
    <t>III/1715</t>
  </si>
  <si>
    <t>hr.okr.PI-Lom kř.III/1211</t>
  </si>
  <si>
    <t>1715 Celkem</t>
  </si>
  <si>
    <t>III/1754</t>
  </si>
  <si>
    <t>kř.II/175 - Výšice</t>
  </si>
  <si>
    <t>1754 Celkem</t>
  </si>
  <si>
    <t>III/1399</t>
  </si>
  <si>
    <t>kř.II/1731 Nahošín-Záboří-Blatná kř.I/20</t>
  </si>
  <si>
    <t>1399 Celkem</t>
  </si>
  <si>
    <t>III/1406</t>
  </si>
  <si>
    <t>Štěkeň-Přešťovice</t>
  </si>
  <si>
    <t>1406 Celkem</t>
  </si>
  <si>
    <t>III/1728</t>
  </si>
  <si>
    <t>kř.III/1726-Lhota u Sv.Anny</t>
  </si>
  <si>
    <t>1728 Celkem</t>
  </si>
  <si>
    <t>III/1724</t>
  </si>
  <si>
    <t>kř.III/1722-Milčice</t>
  </si>
  <si>
    <t>1724 Celkem</t>
  </si>
  <si>
    <t>Nuzín-Zechovice</t>
  </si>
  <si>
    <t>III/17018</t>
  </si>
  <si>
    <t>kř.II/170-Dřešínek</t>
  </si>
  <si>
    <t>17018 Celkem</t>
  </si>
  <si>
    <t>III/17013</t>
  </si>
  <si>
    <t>Tažovice-Tažovická Lhota</t>
  </si>
  <si>
    <t>17013 Celkem</t>
  </si>
  <si>
    <t>III/17223</t>
  </si>
  <si>
    <t>kř.III/17222-Ohrazenice</t>
  </si>
  <si>
    <t>17223 Celkem</t>
  </si>
  <si>
    <t>Katovice-průtah</t>
  </si>
  <si>
    <t>Řiště-průtah</t>
  </si>
  <si>
    <t>Hlupín-průtah</t>
  </si>
  <si>
    <t>Zámlyní-průtah</t>
  </si>
  <si>
    <t>Kocelovice-průtah</t>
  </si>
  <si>
    <t>Krty-průtah</t>
  </si>
  <si>
    <t>Kváskovice-průtah</t>
  </si>
  <si>
    <t>III/17220</t>
  </si>
  <si>
    <t>17220 Celkem</t>
  </si>
  <si>
    <t>Mečichov – průtah</t>
  </si>
  <si>
    <t>Černětice,zpevnění svahu a krajnice</t>
  </si>
  <si>
    <t>III/14013</t>
  </si>
  <si>
    <t>Rekonstrukce propustu  Bílsko-Měkynec</t>
  </si>
  <si>
    <t>hr. okr. PI - Jistebnice</t>
  </si>
  <si>
    <t>Tábor (Vyhlídka - Vožická ulice)</t>
  </si>
  <si>
    <t>Bechyně Michalská ulice - x II/122</t>
  </si>
  <si>
    <t>Veselí - x I/3</t>
  </si>
  <si>
    <t>Lžín - Dírná</t>
  </si>
  <si>
    <t>křiž. I/19 - x Knížata</t>
  </si>
  <si>
    <t>Vlčeves průtah</t>
  </si>
  <si>
    <t>x II/135 - Mažice</t>
  </si>
  <si>
    <t>Opařany - hranice okresu PI</t>
  </si>
  <si>
    <t>III/12216</t>
  </si>
  <si>
    <t>Bechyně - ČD</t>
  </si>
  <si>
    <t>12216 Celkem</t>
  </si>
  <si>
    <t>III/00349</t>
  </si>
  <si>
    <t>x I/3 - Sezimovo Ústí I. - x I/3</t>
  </si>
  <si>
    <t>00349 Celkem</t>
  </si>
  <si>
    <t>III/0334</t>
  </si>
  <si>
    <t>Zaluží průtah</t>
  </si>
  <si>
    <t>Smyslov průtah</t>
  </si>
  <si>
    <t>0334 Celkem</t>
  </si>
  <si>
    <t>III/4092</t>
  </si>
  <si>
    <t>x II/409 - Nová Ves u Chýnova</t>
  </si>
  <si>
    <t>4092 Celkem</t>
  </si>
  <si>
    <t>III/12010</t>
  </si>
  <si>
    <t>Borotín průtah</t>
  </si>
  <si>
    <t>12010 Celkem</t>
  </si>
  <si>
    <t>III/1351</t>
  </si>
  <si>
    <t>Soběslav náměstí - x II/135</t>
  </si>
  <si>
    <t>1351 Celkem</t>
  </si>
  <si>
    <t>III/1356</t>
  </si>
  <si>
    <t>Ústrašice průtah</t>
  </si>
  <si>
    <t>Jednoty - Skalice nová úprava</t>
  </si>
  <si>
    <t>1356 Celkem</t>
  </si>
  <si>
    <t>III/1361</t>
  </si>
  <si>
    <t>hranice kraje Vysočina - x III/12823</t>
  </si>
  <si>
    <t>1361 Celkem</t>
  </si>
  <si>
    <t>III/14713</t>
  </si>
  <si>
    <t>hranice okresu ČB - Sviny - Veselí nad Lužnicí</t>
  </si>
  <si>
    <t>14713 Celkem</t>
  </si>
  <si>
    <r>
      <t xml:space="preserve">Hůrky z.z. - kř. III/1481 </t>
    </r>
    <r>
      <rPr>
        <b/>
        <sz val="9"/>
        <rFont val="Arial"/>
        <family val="2"/>
      </rPr>
      <t>- PD</t>
    </r>
  </si>
  <si>
    <r>
      <t xml:space="preserve">Slověnice zástavba </t>
    </r>
    <r>
      <rPr>
        <b/>
        <sz val="9"/>
        <rFont val="Arial"/>
        <family val="2"/>
      </rPr>
      <t>- PD</t>
    </r>
  </si>
  <si>
    <r>
      <t xml:space="preserve">Týn n. Vlt. Zástavba </t>
    </r>
    <r>
      <rPr>
        <b/>
        <sz val="9"/>
        <rFont val="Arial"/>
        <family val="2"/>
      </rPr>
      <t>- PD</t>
    </r>
  </si>
  <si>
    <r>
      <t xml:space="preserve">Škvořetice průtah </t>
    </r>
    <r>
      <rPr>
        <b/>
        <sz val="9"/>
        <rFont val="Arial"/>
        <family val="2"/>
      </rPr>
      <t xml:space="preserve">- PD </t>
    </r>
  </si>
  <si>
    <r>
      <t xml:space="preserve">Radčice - Pohorská Ves - </t>
    </r>
    <r>
      <rPr>
        <b/>
        <sz val="9"/>
        <rFont val="Arial"/>
        <family val="2"/>
      </rPr>
      <t>PD 2015</t>
    </r>
  </si>
  <si>
    <r>
      <t>rybník Nový-hráz rybníka,zádržné systémy -</t>
    </r>
    <r>
      <rPr>
        <b/>
        <sz val="9"/>
        <rFont val="Arial"/>
        <family val="2"/>
      </rPr>
      <t xml:space="preserve"> PD 2016</t>
    </r>
  </si>
  <si>
    <t>str. 1 - 3</t>
  </si>
  <si>
    <t>II/406</t>
  </si>
  <si>
    <t>Drahonice - hr.okr.PI</t>
  </si>
  <si>
    <t>Bavorov-hr.okr.PT</t>
  </si>
  <si>
    <t>142 Celkem</t>
  </si>
  <si>
    <t>kř.I/20-kruhový objezd</t>
  </si>
  <si>
    <t>Třebohostice-kř.II/1731 Nahošín</t>
  </si>
  <si>
    <t>III/00430</t>
  </si>
  <si>
    <t>Strakonice-Hájská</t>
  </si>
  <si>
    <t>00430 Celkem</t>
  </si>
  <si>
    <t>III/1730</t>
  </si>
  <si>
    <t>Mečíchov-Hlupín</t>
  </si>
  <si>
    <t>1730 Celkem</t>
  </si>
  <si>
    <t>Tažovice-Škůdra-Zvotoky</t>
  </si>
  <si>
    <t>Čejetice-Sudoměř-hr.okr.PI</t>
  </si>
  <si>
    <t>1407 Celkem</t>
  </si>
  <si>
    <t>Strakonice-Třebohostice</t>
  </si>
  <si>
    <t>13911 Celkem</t>
  </si>
  <si>
    <t>III/14119</t>
  </si>
  <si>
    <t>Krašlovice-Vitice</t>
  </si>
  <si>
    <t>14119 Celkem</t>
  </si>
  <si>
    <t>III/02221</t>
  </si>
  <si>
    <t>I/22-Dunovice</t>
  </si>
  <si>
    <t>02221 Celkem</t>
  </si>
  <si>
    <t>III/14122</t>
  </si>
  <si>
    <t>II/141-Hájek</t>
  </si>
  <si>
    <t>14122 Celkem</t>
  </si>
  <si>
    <t>III/1767</t>
  </si>
  <si>
    <t>kř.III/1763-kř.III/17725</t>
  </si>
  <si>
    <t>1767 Celkem</t>
  </si>
  <si>
    <t>III/1732</t>
  </si>
  <si>
    <t>kř.III/1399-Jindřichovice</t>
  </si>
  <si>
    <t>1732 Celkem</t>
  </si>
  <si>
    <t>III/1753</t>
  </si>
  <si>
    <t>kř.II/175 Myštice-hr.okr PI</t>
  </si>
  <si>
    <t>1753 Celkem</t>
  </si>
  <si>
    <t>kř.I/22-Modlešovice-Přeborovice</t>
  </si>
  <si>
    <t>III/12250</t>
  </si>
  <si>
    <t>průtah Vodňany-Holečkova ulice (rekonstrukce)</t>
  </si>
  <si>
    <t>12250 Celkem</t>
  </si>
  <si>
    <t>oprava a rozšíření silnice-Osek</t>
  </si>
  <si>
    <t>zajištění svahu a rozšíření silnice- Nová Ves</t>
  </si>
  <si>
    <t>III/14120</t>
  </si>
  <si>
    <t>Krašlovice-průtah</t>
  </si>
  <si>
    <t>Čestice-průtah</t>
  </si>
  <si>
    <t>Číčenice-průtah</t>
  </si>
  <si>
    <t>Škvořetice-průtah</t>
  </si>
  <si>
    <t>SFDI 2017</t>
  </si>
  <si>
    <t>IROP(P10)</t>
  </si>
  <si>
    <t>IROP(P11)</t>
  </si>
  <si>
    <t>Starostové 2017</t>
  </si>
  <si>
    <t>křiž. III/14713 - x I/3</t>
  </si>
  <si>
    <t>účelovky 2017</t>
  </si>
  <si>
    <t>Svinná Lada - Borová Lada (průtah )</t>
  </si>
  <si>
    <t>III/14137</t>
  </si>
  <si>
    <t>Křišťanovice</t>
  </si>
  <si>
    <t>14137 Celkem</t>
  </si>
  <si>
    <t>III/12121</t>
  </si>
  <si>
    <t>Branice - Veselíčko</t>
  </si>
  <si>
    <t>III/02024</t>
  </si>
  <si>
    <t>Borečnice - Zlivice</t>
  </si>
  <si>
    <t>II/152</t>
  </si>
  <si>
    <t>152 Celkem</t>
  </si>
  <si>
    <t>II/132</t>
  </si>
  <si>
    <t>Jarošov - Zdešov</t>
  </si>
  <si>
    <t>132 Celkem</t>
  </si>
  <si>
    <t>Dačice - Slavonice</t>
  </si>
  <si>
    <t>II/154</t>
  </si>
  <si>
    <t>Třeboň-Hrachoviště</t>
  </si>
  <si>
    <t>N.Bystřice-St.Město</t>
  </si>
  <si>
    <t>154 Celkem</t>
  </si>
  <si>
    <t>D.Voda-Senotín-Klenová</t>
  </si>
  <si>
    <t>III/1513</t>
  </si>
  <si>
    <t>Blato-Landštejn</t>
  </si>
  <si>
    <t>1513 Celkem</t>
  </si>
  <si>
    <t>III/1343</t>
  </si>
  <si>
    <t>kř.II/164 - Vlčice</t>
  </si>
  <si>
    <t>kř.II/164-Vlčice</t>
  </si>
  <si>
    <t>1343 Celkem</t>
  </si>
  <si>
    <t>III/1344</t>
  </si>
  <si>
    <t>Vlčice-Mutyněves-kř.I/23</t>
  </si>
  <si>
    <t>1344 Celkem</t>
  </si>
  <si>
    <t>III/1554</t>
  </si>
  <si>
    <t>Frahelž</t>
  </si>
  <si>
    <t>1554 Celkem</t>
  </si>
  <si>
    <t>kř.II/409-Modletice-N.Hobzí</t>
  </si>
  <si>
    <t>III/1322</t>
  </si>
  <si>
    <t>N.Včelnice-Zdešov</t>
  </si>
  <si>
    <t>III/1325</t>
  </si>
  <si>
    <t>1325 Celkem</t>
  </si>
  <si>
    <t>III/1492</t>
  </si>
  <si>
    <t>kř.II/128-Bílá</t>
  </si>
  <si>
    <t>1492 Celkem</t>
  </si>
  <si>
    <t>III/12833</t>
  </si>
  <si>
    <t>průtah H.Skrýchov</t>
  </si>
  <si>
    <t>12833 Celkem</t>
  </si>
  <si>
    <t>III/13410</t>
  </si>
  <si>
    <t>Popelín-Nádraží</t>
  </si>
  <si>
    <t>13410 Celkem</t>
  </si>
  <si>
    <t>III/1324</t>
  </si>
  <si>
    <t>Popelín - hr.kraje</t>
  </si>
  <si>
    <t>13424 Celkem</t>
  </si>
  <si>
    <t>III/41013</t>
  </si>
  <si>
    <t>Průtah Borová</t>
  </si>
  <si>
    <t>41013 Celkem</t>
  </si>
  <si>
    <t>III/41022</t>
  </si>
  <si>
    <t>kř.III/41020-N.Sady</t>
  </si>
  <si>
    <t>41022 Celkem</t>
  </si>
  <si>
    <t>Vesce</t>
  </si>
  <si>
    <t>Popelín průtah</t>
  </si>
  <si>
    <t>průtah Stříbřec</t>
  </si>
  <si>
    <t>u Keblan</t>
  </si>
  <si>
    <t>u Mohuřic</t>
  </si>
  <si>
    <t>hájovna u hr. okr. JH</t>
  </si>
  <si>
    <t>Lišov - Hůrky</t>
  </si>
  <si>
    <t>Hůrky</t>
  </si>
  <si>
    <t>Hůrky - Slověnice</t>
  </si>
  <si>
    <t>Týn nad Vltavou - Břehy</t>
  </si>
  <si>
    <t>Břehy - Hněvkovice les</t>
  </si>
  <si>
    <t>Pořežany</t>
  </si>
  <si>
    <t>Boršov</t>
  </si>
  <si>
    <t>SUS IV.2017</t>
  </si>
  <si>
    <t>Boršov - Černý Dub</t>
  </si>
  <si>
    <t>Lipanovice - most ev.č. 1438-2</t>
  </si>
  <si>
    <t>most ev.č. 1438-2</t>
  </si>
  <si>
    <t>most ev.č. 1438-2 - kř. III/12253 Dobčice</t>
  </si>
  <si>
    <t>Branišovice - Mokrý lom</t>
  </si>
  <si>
    <t>Ledenice - Zaliny</t>
  </si>
  <si>
    <t>Zaliny - Kaliště</t>
  </si>
  <si>
    <t>Kroclov - Jamné</t>
  </si>
  <si>
    <t>kř. II/154 - u Olbramova</t>
  </si>
  <si>
    <t>Pištín k.z. -  Zliv</t>
  </si>
  <si>
    <t>Strachovice - les před Nákřím</t>
  </si>
  <si>
    <t xml:space="preserve">les před Nákřím - Nákří kř. II/122 </t>
  </si>
  <si>
    <t>Jankov</t>
  </si>
  <si>
    <t>kanalizace obec</t>
  </si>
  <si>
    <t>Střížov</t>
  </si>
  <si>
    <t>část ŘSD D3</t>
  </si>
  <si>
    <t>hranice okresu ČK - Ločenice</t>
  </si>
  <si>
    <t>III/1477</t>
  </si>
  <si>
    <t>Bzí - Sobětice - kř. III/1473</t>
  </si>
  <si>
    <t>1477 Celkem</t>
  </si>
  <si>
    <t>III/1555</t>
  </si>
  <si>
    <t>hranice okr. JH - Lhota</t>
  </si>
  <si>
    <t xml:space="preserve">Dynín </t>
  </si>
  <si>
    <t>Dynín - kř. I/3</t>
  </si>
  <si>
    <t>1555 Celkem</t>
  </si>
  <si>
    <t>ŘVC</t>
  </si>
  <si>
    <t>Týn nad Vltavou odb. k řece</t>
  </si>
  <si>
    <t>odb. k řece - Hněvkovice</t>
  </si>
  <si>
    <t>starostové 2017</t>
  </si>
  <si>
    <t>III/14610</t>
  </si>
  <si>
    <t>Štěpánovice</t>
  </si>
  <si>
    <t>Sosní</t>
  </si>
  <si>
    <t>14610 Celkem</t>
  </si>
  <si>
    <t>III/15512</t>
  </si>
  <si>
    <t>Lišov</t>
  </si>
  <si>
    <t>15512 Celkem</t>
  </si>
  <si>
    <t>III/14316</t>
  </si>
  <si>
    <t>odb. Slavče</t>
  </si>
  <si>
    <t>14316 Celkem</t>
  </si>
  <si>
    <t>III/15428</t>
  </si>
  <si>
    <t>Jílovice - Brouskův Mlýn</t>
  </si>
  <si>
    <t>15428 Celkem</t>
  </si>
  <si>
    <t xml:space="preserve">Straňany </t>
  </si>
  <si>
    <t>Ločenice  (provedena diagnostika)</t>
  </si>
  <si>
    <t xml:space="preserve">1567 Celkem </t>
  </si>
  <si>
    <t>III/15429</t>
  </si>
  <si>
    <t>Jílovice</t>
  </si>
  <si>
    <t>Borovnice</t>
  </si>
  <si>
    <t>Vrcov - Borovany</t>
  </si>
  <si>
    <t>IROP</t>
  </si>
  <si>
    <t>Trhové Sviny</t>
  </si>
  <si>
    <t>Dražíč - Borovanský potok</t>
  </si>
  <si>
    <t>Račí - Horní Vlatvice</t>
  </si>
  <si>
    <t>kř. I/39 - Zátoň</t>
  </si>
  <si>
    <t>str. 4 - 21</t>
  </si>
  <si>
    <t xml:space="preserve">str. 22 - 27 </t>
  </si>
  <si>
    <t>str. 28</t>
  </si>
  <si>
    <t>(mimo páteřní a základní síť) - aktualizace 2017</t>
  </si>
  <si>
    <t>mat. 273/ZK/17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</si>
</sst>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#,##0\ &quot;Kč&quot;"/>
    <numFmt numFmtId="169" formatCode="#,##0.000_ ;\-#,##0.000\ "/>
    <numFmt numFmtId="170" formatCode="#,##0.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Arial CE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name val="Arial CE"/>
      <family val="2"/>
    </font>
    <font>
      <sz val="12"/>
      <color indexed="10"/>
      <name val="Arial CE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Arial CE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1" fillId="19" borderId="0" applyNumberFormat="0" applyBorder="0" applyAlignment="0" applyProtection="0"/>
    <xf numFmtId="0" fontId="6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855">
    <xf numFmtId="0" fontId="0" fillId="0" borderId="0" xfId="0" applyFont="1" applyAlignment="1">
      <alignment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164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vertical="center"/>
      <protection/>
    </xf>
    <xf numFmtId="164" fontId="3" fillId="0" borderId="17" xfId="47" applyNumberFormat="1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4" fillId="32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165" fontId="5" fillId="32" borderId="19" xfId="49" applyNumberFormat="1" applyFont="1" applyFill="1" applyBorder="1" applyAlignment="1">
      <alignment horizontal="center" vertical="center" wrapText="1"/>
      <protection/>
    </xf>
    <xf numFmtId="3" fontId="4" fillId="32" borderId="20" xfId="0" applyNumberFormat="1" applyFont="1" applyFill="1" applyBorder="1" applyAlignment="1">
      <alignment horizontal="center" vertical="center"/>
    </xf>
    <xf numFmtId="3" fontId="4" fillId="32" borderId="18" xfId="49" applyNumberFormat="1" applyFont="1" applyFill="1" applyBorder="1" applyAlignment="1">
      <alignment horizontal="center" vertical="center" wrapText="1"/>
      <protection/>
    </xf>
    <xf numFmtId="3" fontId="3" fillId="32" borderId="18" xfId="49" applyNumberFormat="1" applyFont="1" applyFill="1" applyBorder="1" applyAlignment="1">
      <alignment horizontal="center" vertical="center" wrapText="1"/>
      <protection/>
    </xf>
    <xf numFmtId="165" fontId="8" fillId="32" borderId="19" xfId="49" applyNumberFormat="1" applyFont="1" applyFill="1" applyBorder="1" applyAlignment="1">
      <alignment horizontal="center" vertical="center" wrapText="1"/>
      <protection/>
    </xf>
    <xf numFmtId="165" fontId="3" fillId="0" borderId="12" xfId="47" applyNumberFormat="1" applyFont="1" applyFill="1" applyBorder="1" applyAlignment="1">
      <alignment horizontal="center" vertical="center" wrapText="1"/>
      <protection/>
    </xf>
    <xf numFmtId="165" fontId="3" fillId="0" borderId="21" xfId="47" applyNumberFormat="1" applyFont="1" applyFill="1" applyBorder="1" applyAlignment="1">
      <alignment horizontal="center" vertical="center"/>
      <protection/>
    </xf>
    <xf numFmtId="165" fontId="3" fillId="0" borderId="17" xfId="47" applyNumberFormat="1" applyFont="1" applyFill="1" applyBorder="1" applyAlignment="1">
      <alignment horizontal="center" vertical="center"/>
      <protection/>
    </xf>
    <xf numFmtId="165" fontId="3" fillId="0" borderId="16" xfId="47" applyNumberFormat="1" applyFont="1" applyFill="1" applyBorder="1" applyAlignment="1">
      <alignment horizontal="center" vertical="center"/>
      <protection/>
    </xf>
    <xf numFmtId="165" fontId="4" fillId="0" borderId="18" xfId="49" applyNumberFormat="1" applyFont="1" applyFill="1" applyBorder="1" applyAlignment="1">
      <alignment horizontal="center" vertical="center"/>
      <protection/>
    </xf>
    <xf numFmtId="0" fontId="3" fillId="32" borderId="18" xfId="0" applyFont="1" applyFill="1" applyBorder="1" applyAlignment="1">
      <alignment horizontal="center" vertical="center"/>
    </xf>
    <xf numFmtId="3" fontId="3" fillId="32" borderId="20" xfId="0" applyNumberFormat="1" applyFont="1" applyFill="1" applyBorder="1" applyAlignment="1">
      <alignment horizontal="center" vertical="center"/>
    </xf>
    <xf numFmtId="165" fontId="3" fillId="0" borderId="18" xfId="49" applyNumberFormat="1" applyFont="1" applyFill="1" applyBorder="1" applyAlignment="1">
      <alignment horizontal="center" vertical="center"/>
      <protection/>
    </xf>
    <xf numFmtId="0" fontId="4" fillId="0" borderId="22" xfId="49" applyFont="1" applyFill="1" applyBorder="1" applyAlignment="1">
      <alignment horizontal="left" vertical="center"/>
      <protection/>
    </xf>
    <xf numFmtId="166" fontId="5" fillId="0" borderId="18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65" fontId="4" fillId="32" borderId="19" xfId="49" applyNumberFormat="1" applyFont="1" applyFill="1" applyBorder="1" applyAlignment="1">
      <alignment horizontal="center" vertical="center" wrapText="1"/>
      <protection/>
    </xf>
    <xf numFmtId="166" fontId="4" fillId="0" borderId="18" xfId="0" applyNumberFormat="1" applyFont="1" applyBorder="1" applyAlignment="1">
      <alignment horizontal="center" vertical="center"/>
    </xf>
    <xf numFmtId="3" fontId="4" fillId="32" borderId="20" xfId="0" applyNumberFormat="1" applyFont="1" applyFill="1" applyBorder="1" applyAlignment="1">
      <alignment horizontal="center" vertical="center"/>
    </xf>
    <xf numFmtId="165" fontId="3" fillId="32" borderId="19" xfId="49" applyNumberFormat="1" applyFont="1" applyFill="1" applyBorder="1" applyAlignment="1">
      <alignment horizontal="center" vertical="center" wrapText="1"/>
      <protection/>
    </xf>
    <xf numFmtId="166" fontId="3" fillId="0" borderId="18" xfId="0" applyNumberFormat="1" applyFont="1" applyBorder="1" applyAlignment="1">
      <alignment horizontal="center" vertical="center"/>
    </xf>
    <xf numFmtId="3" fontId="3" fillId="32" borderId="20" xfId="0" applyNumberFormat="1" applyFont="1" applyFill="1" applyBorder="1" applyAlignment="1">
      <alignment horizontal="center" vertical="center"/>
    </xf>
    <xf numFmtId="0" fontId="4" fillId="0" borderId="18" xfId="49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23" xfId="47" applyNumberFormat="1" applyFont="1" applyFill="1" applyBorder="1" applyAlignment="1">
      <alignment horizontal="center" vertical="center"/>
      <protection/>
    </xf>
    <xf numFmtId="165" fontId="3" fillId="0" borderId="24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5" fontId="3" fillId="0" borderId="25" xfId="47" applyNumberFormat="1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vertical="center"/>
      <protection/>
    </xf>
    <xf numFmtId="0" fontId="11" fillId="33" borderId="0" xfId="0" applyFont="1" applyFill="1" applyAlignment="1">
      <alignment/>
    </xf>
    <xf numFmtId="165" fontId="3" fillId="0" borderId="0" xfId="47" applyNumberFormat="1" applyFont="1" applyFill="1" applyBorder="1" applyAlignment="1">
      <alignment horizontal="center" vertical="center"/>
      <protection/>
    </xf>
    <xf numFmtId="164" fontId="3" fillId="0" borderId="25" xfId="47" applyNumberFormat="1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left" vertical="center"/>
      <protection/>
    </xf>
    <xf numFmtId="0" fontId="4" fillId="0" borderId="26" xfId="49" applyFont="1" applyFill="1" applyBorder="1" applyAlignment="1">
      <alignment horizontal="left" vertical="center"/>
      <protection/>
    </xf>
    <xf numFmtId="3" fontId="3" fillId="32" borderId="27" xfId="49" applyNumberFormat="1" applyFont="1" applyFill="1" applyBorder="1" applyAlignment="1">
      <alignment horizontal="center" vertical="center" wrapText="1"/>
      <protection/>
    </xf>
    <xf numFmtId="165" fontId="3" fillId="0" borderId="19" xfId="49" applyNumberFormat="1" applyFont="1" applyFill="1" applyBorder="1" applyAlignment="1">
      <alignment horizontal="center" vertical="center"/>
      <protection/>
    </xf>
    <xf numFmtId="0" fontId="4" fillId="32" borderId="20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/>
    </xf>
    <xf numFmtId="165" fontId="4" fillId="32" borderId="18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165" fontId="3" fillId="32" borderId="18" xfId="0" applyNumberFormat="1" applyFont="1" applyFill="1" applyBorder="1" applyAlignment="1">
      <alignment horizontal="center" vertical="center" wrapText="1"/>
    </xf>
    <xf numFmtId="165" fontId="8" fillId="32" borderId="19" xfId="49" applyNumberFormat="1" applyFont="1" applyFill="1" applyBorder="1" applyAlignment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3" fontId="3" fillId="0" borderId="18" xfId="49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1" fontId="4" fillId="0" borderId="2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vertical="center"/>
    </xf>
    <xf numFmtId="167" fontId="3" fillId="32" borderId="18" xfId="49" applyNumberFormat="1" applyFont="1" applyFill="1" applyBorder="1" applyAlignment="1">
      <alignment horizontal="center" vertical="center" wrapText="1"/>
      <protection/>
    </xf>
    <xf numFmtId="1" fontId="3" fillId="0" borderId="26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167" fontId="3" fillId="0" borderId="18" xfId="49" applyNumberFormat="1" applyFont="1" applyFill="1" applyBorder="1" applyAlignment="1">
      <alignment horizontal="center" vertical="center" wrapText="1"/>
      <protection/>
    </xf>
    <xf numFmtId="166" fontId="3" fillId="0" borderId="18" xfId="49" applyNumberFormat="1" applyFont="1" applyFill="1" applyBorder="1" applyAlignment="1">
      <alignment horizontal="center" vertical="center" wrapText="1"/>
      <protection/>
    </xf>
    <xf numFmtId="164" fontId="4" fillId="0" borderId="18" xfId="53" applyNumberFormat="1" applyFont="1" applyFill="1" applyBorder="1" applyAlignment="1">
      <alignment horizontal="center" vertical="center"/>
    </xf>
    <xf numFmtId="3" fontId="4" fillId="0" borderId="20" xfId="53" applyNumberFormat="1" applyFont="1" applyFill="1" applyBorder="1" applyAlignment="1">
      <alignment horizontal="center" vertical="center"/>
    </xf>
    <xf numFmtId="164" fontId="3" fillId="0" borderId="18" xfId="53" applyNumberFormat="1" applyFont="1" applyFill="1" applyBorder="1" applyAlignment="1">
      <alignment horizontal="center" vertical="center"/>
    </xf>
    <xf numFmtId="3" fontId="3" fillId="0" borderId="20" xfId="53" applyNumberFormat="1" applyFont="1" applyFill="1" applyBorder="1" applyAlignment="1">
      <alignment horizontal="center" vertical="center"/>
    </xf>
    <xf numFmtId="0" fontId="4" fillId="0" borderId="29" xfId="36" applyFont="1" applyFill="1" applyBorder="1" applyAlignment="1">
      <alignment horizontal="center" vertical="center"/>
      <protection/>
    </xf>
    <xf numFmtId="1" fontId="4" fillId="0" borderId="18" xfId="0" applyNumberFormat="1" applyFont="1" applyFill="1" applyBorder="1" applyAlignment="1">
      <alignment horizontal="center" vertical="center"/>
    </xf>
    <xf numFmtId="3" fontId="4" fillId="0" borderId="18" xfId="49" applyNumberFormat="1" applyFont="1" applyFill="1" applyBorder="1" applyAlignment="1">
      <alignment horizontal="center" vertical="center" wrapText="1"/>
      <protection/>
    </xf>
    <xf numFmtId="0" fontId="3" fillId="32" borderId="0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center" vertical="top"/>
    </xf>
    <xf numFmtId="3" fontId="3" fillId="32" borderId="0" xfId="49" applyNumberFormat="1" applyFont="1" applyFill="1" applyBorder="1" applyAlignment="1">
      <alignment horizontal="center" vertical="center" wrapText="1"/>
      <protection/>
    </xf>
    <xf numFmtId="0" fontId="4" fillId="32" borderId="20" xfId="49" applyFont="1" applyFill="1" applyBorder="1" applyAlignment="1">
      <alignment horizontal="center" vertical="center"/>
      <protection/>
    </xf>
    <xf numFmtId="0" fontId="4" fillId="32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3" fillId="0" borderId="0" xfId="49" applyNumberFormat="1" applyFont="1" applyFill="1" applyBorder="1" applyAlignment="1">
      <alignment horizontal="center" vertical="center" wrapText="1"/>
      <protection/>
    </xf>
    <xf numFmtId="166" fontId="3" fillId="0" borderId="0" xfId="49" applyNumberFormat="1" applyFont="1" applyFill="1" applyBorder="1" applyAlignment="1">
      <alignment horizontal="center" vertical="center" wrapText="1"/>
      <protection/>
    </xf>
    <xf numFmtId="3" fontId="3" fillId="0" borderId="0" xfId="49" applyNumberFormat="1" applyFont="1" applyFill="1" applyBorder="1" applyAlignment="1">
      <alignment horizontal="center" vertical="center" wrapText="1"/>
      <protection/>
    </xf>
    <xf numFmtId="0" fontId="4" fillId="32" borderId="30" xfId="49" applyFont="1" applyFill="1" applyBorder="1" applyAlignment="1">
      <alignment horizontal="center" vertical="center"/>
      <protection/>
    </xf>
    <xf numFmtId="0" fontId="4" fillId="32" borderId="30" xfId="0" applyFont="1" applyFill="1" applyBorder="1" applyAlignment="1">
      <alignment horizontal="center" vertical="center"/>
    </xf>
    <xf numFmtId="0" fontId="4" fillId="32" borderId="18" xfId="49" applyFont="1" applyFill="1" applyBorder="1" applyAlignment="1">
      <alignment horizontal="center" vertical="center"/>
      <protection/>
    </xf>
    <xf numFmtId="165" fontId="3" fillId="32" borderId="0" xfId="0" applyNumberFormat="1" applyFont="1" applyFill="1" applyBorder="1" applyAlignment="1">
      <alignment horizontal="center" vertical="center" wrapText="1"/>
    </xf>
    <xf numFmtId="166" fontId="4" fillId="0" borderId="18" xfId="49" applyNumberFormat="1" applyFont="1" applyFill="1" applyBorder="1" applyAlignment="1">
      <alignment horizontal="center" vertical="center"/>
      <protection/>
    </xf>
    <xf numFmtId="164" fontId="4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left" vertical="center"/>
      <protection/>
    </xf>
    <xf numFmtId="165" fontId="3" fillId="0" borderId="0" xfId="49" applyNumberFormat="1" applyFont="1" applyFill="1" applyBorder="1" applyAlignment="1">
      <alignment horizontal="center" vertical="center"/>
      <protection/>
    </xf>
    <xf numFmtId="1" fontId="3" fillId="0" borderId="28" xfId="0" applyNumberFormat="1" applyFont="1" applyBorder="1" applyAlignment="1">
      <alignment vertical="center"/>
    </xf>
    <xf numFmtId="0" fontId="3" fillId="0" borderId="18" xfId="49" applyFont="1" applyFill="1" applyBorder="1" applyAlignment="1">
      <alignment horizontal="center" vertical="center"/>
      <protection/>
    </xf>
    <xf numFmtId="166" fontId="3" fillId="0" borderId="18" xfId="49" applyNumberFormat="1" applyFont="1" applyFill="1" applyBorder="1" applyAlignment="1">
      <alignment horizontal="center" vertical="center"/>
      <protection/>
    </xf>
    <xf numFmtId="1" fontId="4" fillId="0" borderId="22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 vertical="top" wrapText="1"/>
    </xf>
    <xf numFmtId="1" fontId="4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vertical="top" wrapText="1"/>
    </xf>
    <xf numFmtId="167" fontId="4" fillId="0" borderId="18" xfId="0" applyNumberFormat="1" applyFont="1" applyBorder="1" applyAlignment="1" applyProtection="1">
      <alignment horizontal="center"/>
      <protection hidden="1"/>
    </xf>
    <xf numFmtId="167" fontId="3" fillId="0" borderId="18" xfId="0" applyNumberFormat="1" applyFont="1" applyBorder="1" applyAlignment="1" applyProtection="1">
      <alignment horizontal="center"/>
      <protection hidden="1"/>
    </xf>
    <xf numFmtId="1" fontId="3" fillId="0" borderId="18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 vertical="top"/>
    </xf>
    <xf numFmtId="1" fontId="4" fillId="0" borderId="26" xfId="0" applyNumberFormat="1" applyFont="1" applyFill="1" applyBorder="1" applyAlignment="1">
      <alignment horizontal="center" vertical="top"/>
    </xf>
    <xf numFmtId="1" fontId="4" fillId="0" borderId="3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49" applyFont="1" applyFill="1" applyBorder="1" applyAlignment="1">
      <alignment horizontal="center" vertical="center"/>
      <protection/>
    </xf>
    <xf numFmtId="166" fontId="3" fillId="0" borderId="0" xfId="49" applyNumberFormat="1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165" fontId="3" fillId="0" borderId="12" xfId="47" applyNumberFormat="1" applyFont="1" applyFill="1" applyBorder="1" applyAlignment="1">
      <alignment horizontal="center" vertical="center" wrapText="1"/>
      <protection/>
    </xf>
    <xf numFmtId="164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vertical="center"/>
      <protection/>
    </xf>
    <xf numFmtId="165" fontId="3" fillId="0" borderId="21" xfId="47" applyNumberFormat="1" applyFont="1" applyFill="1" applyBorder="1" applyAlignment="1">
      <alignment horizontal="center" vertical="center"/>
      <protection/>
    </xf>
    <xf numFmtId="165" fontId="3" fillId="0" borderId="17" xfId="47" applyNumberFormat="1" applyFont="1" applyFill="1" applyBorder="1" applyAlignment="1">
      <alignment horizontal="center" vertical="center"/>
      <protection/>
    </xf>
    <xf numFmtId="165" fontId="3" fillId="0" borderId="16" xfId="47" applyNumberFormat="1" applyFont="1" applyFill="1" applyBorder="1" applyAlignment="1">
      <alignment horizontal="center" vertical="center"/>
      <protection/>
    </xf>
    <xf numFmtId="164" fontId="3" fillId="0" borderId="17" xfId="47" applyNumberFormat="1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25" xfId="47" applyNumberFormat="1" applyFont="1" applyFill="1" applyBorder="1" applyAlignment="1">
      <alignment horizontal="center" vertical="center"/>
      <protection/>
    </xf>
    <xf numFmtId="164" fontId="3" fillId="0" borderId="25" xfId="47" applyNumberFormat="1" applyFont="1" applyFill="1" applyBorder="1" applyAlignment="1">
      <alignment horizontal="center" vertical="center"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165" fontId="4" fillId="32" borderId="31" xfId="49" applyNumberFormat="1" applyFont="1" applyFill="1" applyBorder="1" applyAlignment="1">
      <alignment horizontal="center" vertical="center" wrapText="1"/>
      <protection/>
    </xf>
    <xf numFmtId="164" fontId="4" fillId="0" borderId="26" xfId="0" applyNumberFormat="1" applyFont="1" applyBorder="1" applyAlignment="1">
      <alignment horizontal="center" vertical="center"/>
    </xf>
    <xf numFmtId="3" fontId="4" fillId="32" borderId="32" xfId="0" applyNumberFormat="1" applyFont="1" applyFill="1" applyBorder="1" applyAlignment="1">
      <alignment horizontal="center" vertical="center"/>
    </xf>
    <xf numFmtId="0" fontId="4" fillId="32" borderId="18" xfId="47" applyFont="1" applyFill="1" applyBorder="1" applyAlignment="1">
      <alignment horizontal="center" vertical="center"/>
      <protection/>
    </xf>
    <xf numFmtId="165" fontId="4" fillId="32" borderId="30" xfId="49" applyNumberFormat="1" applyFont="1" applyFill="1" applyBorder="1" applyAlignment="1">
      <alignment horizontal="center" vertical="center" wrapText="1"/>
      <protection/>
    </xf>
    <xf numFmtId="165" fontId="3" fillId="32" borderId="30" xfId="49" applyNumberFormat="1" applyFont="1" applyFill="1" applyBorder="1" applyAlignment="1">
      <alignment horizontal="center" vertical="center" wrapText="1"/>
      <protection/>
    </xf>
    <xf numFmtId="165" fontId="4" fillId="0" borderId="33" xfId="49" applyNumberFormat="1" applyFont="1" applyFill="1" applyBorder="1" applyAlignment="1">
      <alignment horizontal="center" vertical="center" wrapText="1"/>
      <protection/>
    </xf>
    <xf numFmtId="164" fontId="4" fillId="0" borderId="29" xfId="36" applyNumberFormat="1" applyFont="1" applyFill="1" applyBorder="1" applyAlignment="1">
      <alignment horizontal="center" vertical="center"/>
      <protection/>
    </xf>
    <xf numFmtId="3" fontId="4" fillId="0" borderId="34" xfId="36" applyNumberFormat="1" applyFont="1" applyFill="1" applyBorder="1" applyAlignment="1">
      <alignment horizontal="center" vertical="center"/>
      <protection/>
    </xf>
    <xf numFmtId="165" fontId="4" fillId="0" borderId="19" xfId="49" applyNumberFormat="1" applyFont="1" applyFill="1" applyBorder="1" applyAlignment="1">
      <alignment horizontal="center" vertical="center" wrapText="1"/>
      <protection/>
    </xf>
    <xf numFmtId="164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65" fontId="3" fillId="32" borderId="0" xfId="49" applyNumberFormat="1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0" fontId="4" fillId="0" borderId="28" xfId="49" applyFont="1" applyFill="1" applyBorder="1" applyAlignment="1">
      <alignment horizontal="center" vertical="top"/>
      <protection/>
    </xf>
    <xf numFmtId="0" fontId="4" fillId="0" borderId="26" xfId="49" applyFont="1" applyFill="1" applyBorder="1" applyAlignment="1">
      <alignment horizontal="center" vertical="top"/>
      <protection/>
    </xf>
    <xf numFmtId="0" fontId="4" fillId="0" borderId="2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22" xfId="49" applyFont="1" applyFill="1" applyBorder="1" applyAlignment="1">
      <alignment horizontal="center" vertical="top"/>
      <protection/>
    </xf>
    <xf numFmtId="0" fontId="4" fillId="32" borderId="0" xfId="0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67" fontId="3" fillId="32" borderId="0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top"/>
      <protection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32" borderId="22" xfId="0" applyFont="1" applyFill="1" applyBorder="1" applyAlignment="1">
      <alignment horizontal="center" vertical="top"/>
    </xf>
    <xf numFmtId="0" fontId="4" fillId="32" borderId="26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1" fontId="4" fillId="0" borderId="29" xfId="36" applyNumberFormat="1" applyFont="1" applyFill="1" applyBorder="1" applyAlignment="1">
      <alignment horizontal="center"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36" xfId="36" applyFont="1" applyFill="1" applyBorder="1" applyAlignment="1">
      <alignment horizontal="left" vertical="center" wrapText="1"/>
      <protection/>
    </xf>
    <xf numFmtId="165" fontId="4" fillId="0" borderId="29" xfId="36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4" fillId="32" borderId="2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165" fontId="3" fillId="32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65" fontId="5" fillId="32" borderId="18" xfId="49" applyNumberFormat="1" applyFont="1" applyFill="1" applyBorder="1" applyAlignment="1">
      <alignment horizontal="center" vertical="center" wrapText="1"/>
      <protection/>
    </xf>
    <xf numFmtId="3" fontId="4" fillId="32" borderId="18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 indent="1"/>
    </xf>
    <xf numFmtId="0" fontId="4" fillId="32" borderId="18" xfId="0" applyFont="1" applyFill="1" applyBorder="1" applyAlignment="1">
      <alignment vertical="center" wrapText="1"/>
    </xf>
    <xf numFmtId="0" fontId="2" fillId="0" borderId="0" xfId="47">
      <alignment/>
      <protection/>
    </xf>
    <xf numFmtId="165" fontId="2" fillId="0" borderId="0" xfId="47" applyNumberFormat="1" applyAlignment="1">
      <alignment horizontal="center"/>
      <protection/>
    </xf>
    <xf numFmtId="0" fontId="2" fillId="0" borderId="0" xfId="47" applyFill="1">
      <alignment/>
      <protection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2" borderId="0" xfId="48" applyFont="1" applyFill="1" applyBorder="1">
      <alignment/>
      <protection/>
    </xf>
    <xf numFmtId="0" fontId="0" fillId="32" borderId="0" xfId="0" applyFill="1" applyBorder="1" applyAlignment="1">
      <alignment/>
    </xf>
    <xf numFmtId="0" fontId="2" fillId="0" borderId="0" xfId="48">
      <alignment/>
      <protection/>
    </xf>
    <xf numFmtId="0" fontId="2" fillId="0" borderId="0" xfId="47" applyBorder="1">
      <alignment/>
      <protection/>
    </xf>
    <xf numFmtId="0" fontId="4" fillId="32" borderId="0" xfId="0" applyFont="1" applyFill="1" applyBorder="1" applyAlignment="1">
      <alignment horizontal="center"/>
    </xf>
    <xf numFmtId="0" fontId="8" fillId="32" borderId="0" xfId="48" applyFont="1" applyFill="1" applyBorder="1">
      <alignment/>
      <protection/>
    </xf>
    <xf numFmtId="0" fontId="5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" fillId="32" borderId="0" xfId="47" applyFill="1" applyBorder="1">
      <alignment/>
      <protection/>
    </xf>
    <xf numFmtId="0" fontId="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4" fillId="0" borderId="28" xfId="0" applyNumberFormat="1" applyFont="1" applyFill="1" applyBorder="1" applyAlignment="1">
      <alignment horizontal="center" vertical="top"/>
    </xf>
    <xf numFmtId="0" fontId="4" fillId="0" borderId="37" xfId="36" applyFont="1" applyFill="1" applyBorder="1" applyAlignment="1">
      <alignment horizontal="center" vertical="top"/>
      <protection/>
    </xf>
    <xf numFmtId="3" fontId="4" fillId="0" borderId="38" xfId="49" applyNumberFormat="1" applyFont="1" applyFill="1" applyBorder="1" applyAlignment="1">
      <alignment horizontal="center" vertical="center" wrapText="1"/>
      <protection/>
    </xf>
    <xf numFmtId="0" fontId="4" fillId="0" borderId="39" xfId="36" applyFont="1" applyFill="1" applyBorder="1" applyAlignment="1">
      <alignment horizontal="center" vertical="top"/>
      <protection/>
    </xf>
    <xf numFmtId="0" fontId="4" fillId="0" borderId="40" xfId="36" applyFont="1" applyFill="1" applyBorder="1" applyAlignment="1">
      <alignment horizontal="center" vertical="top"/>
      <protection/>
    </xf>
    <xf numFmtId="0" fontId="4" fillId="0" borderId="41" xfId="36" applyFont="1" applyFill="1" applyBorder="1" applyAlignment="1">
      <alignment horizontal="center" vertical="top"/>
      <protection/>
    </xf>
    <xf numFmtId="0" fontId="18" fillId="0" borderId="0" xfId="0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3" fontId="4" fillId="32" borderId="0" xfId="4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left" vertical="center" wrapText="1"/>
    </xf>
    <xf numFmtId="165" fontId="4" fillId="32" borderId="0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vertical="top" wrapText="1"/>
    </xf>
    <xf numFmtId="165" fontId="4" fillId="0" borderId="0" xfId="49" applyNumberFormat="1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165" fontId="4" fillId="32" borderId="27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4" fillId="10" borderId="0" xfId="0" applyFont="1" applyFill="1" applyAlignment="1">
      <alignment/>
    </xf>
    <xf numFmtId="1" fontId="3" fillId="0" borderId="42" xfId="49" applyNumberFormat="1" applyFont="1" applyFill="1" applyBorder="1" applyAlignment="1">
      <alignment horizontal="center" vertical="center"/>
      <protection/>
    </xf>
    <xf numFmtId="1" fontId="4" fillId="32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5" fontId="3" fillId="32" borderId="27" xfId="49" applyNumberFormat="1" applyFont="1" applyFill="1" applyBorder="1" applyAlignment="1">
      <alignment horizontal="center" vertical="center" wrapText="1"/>
      <protection/>
    </xf>
    <xf numFmtId="164" fontId="4" fillId="0" borderId="27" xfId="0" applyNumberFormat="1" applyFont="1" applyBorder="1" applyAlignment="1">
      <alignment horizontal="center" vertical="center"/>
    </xf>
    <xf numFmtId="3" fontId="4" fillId="32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165" fontId="3" fillId="0" borderId="23" xfId="47" applyNumberFormat="1" applyFont="1" applyFill="1" applyBorder="1" applyAlignment="1">
      <alignment horizontal="center" vertical="center"/>
      <protection/>
    </xf>
    <xf numFmtId="165" fontId="3" fillId="0" borderId="24" xfId="47" applyNumberFormat="1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top"/>
    </xf>
    <xf numFmtId="0" fontId="4" fillId="32" borderId="2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167" fontId="4" fillId="0" borderId="18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165" fontId="4" fillId="32" borderId="26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36" xfId="36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32" borderId="18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32" borderId="28" xfId="0" applyFont="1" applyFill="1" applyBorder="1" applyAlignment="1">
      <alignment vertical="top" wrapText="1"/>
    </xf>
    <xf numFmtId="165" fontId="4" fillId="32" borderId="32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0" fontId="4" fillId="32" borderId="22" xfId="0" applyFont="1" applyFill="1" applyBorder="1" applyAlignment="1">
      <alignment vertical="center" wrapText="1"/>
    </xf>
    <xf numFmtId="165" fontId="3" fillId="0" borderId="12" xfId="47" applyNumberFormat="1" applyFont="1" applyFill="1" applyBorder="1" applyAlignment="1">
      <alignment horizontal="center" vertical="center"/>
      <protection/>
    </xf>
    <xf numFmtId="164" fontId="3" fillId="0" borderId="12" xfId="47" applyNumberFormat="1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vertical="center"/>
      <protection/>
    </xf>
    <xf numFmtId="0" fontId="4" fillId="32" borderId="27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1" fontId="4" fillId="0" borderId="20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0" borderId="0" xfId="47" applyFont="1" applyAlignment="1">
      <alignment horizontal="left"/>
      <protection/>
    </xf>
    <xf numFmtId="0" fontId="0" fillId="32" borderId="0" xfId="0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" fillId="32" borderId="0" xfId="47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center" vertical="top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 indent="1"/>
    </xf>
    <xf numFmtId="165" fontId="8" fillId="32" borderId="0" xfId="49" applyNumberFormat="1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6" fillId="0" borderId="0" xfId="0" applyFont="1" applyBorder="1" applyAlignment="1">
      <alignment/>
    </xf>
    <xf numFmtId="165" fontId="8" fillId="32" borderId="0" xfId="49" applyNumberFormat="1" applyFont="1" applyFill="1" applyBorder="1" applyAlignment="1">
      <alignment horizontal="center" vertical="center" wrapText="1"/>
      <protection/>
    </xf>
    <xf numFmtId="0" fontId="3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vertical="center"/>
    </xf>
    <xf numFmtId="167" fontId="4" fillId="0" borderId="18" xfId="49" applyNumberFormat="1" applyFont="1" applyFill="1" applyBorder="1" applyAlignment="1">
      <alignment horizontal="center" vertical="center" wrapText="1"/>
      <protection/>
    </xf>
    <xf numFmtId="1" fontId="4" fillId="0" borderId="30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3" fillId="0" borderId="22" xfId="49" applyNumberFormat="1" applyFont="1" applyFill="1" applyBorder="1" applyAlignment="1">
      <alignment horizontal="center" vertical="center" wrapText="1"/>
      <protection/>
    </xf>
    <xf numFmtId="166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3" fontId="3" fillId="0" borderId="22" xfId="49" applyNumberFormat="1" applyFont="1" applyFill="1" applyBorder="1" applyAlignment="1">
      <alignment horizontal="center" vertical="center" wrapText="1"/>
      <protection/>
    </xf>
    <xf numFmtId="165" fontId="5" fillId="32" borderId="19" xfId="49" applyNumberFormat="1" applyFont="1" applyFill="1" applyBorder="1" applyAlignment="1">
      <alignment horizontal="center" vertical="center" wrapText="1"/>
      <protection/>
    </xf>
    <xf numFmtId="164" fontId="4" fillId="32" borderId="18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0" borderId="0" xfId="0" applyFont="1" applyBorder="1" applyAlignment="1">
      <alignment/>
    </xf>
    <xf numFmtId="3" fontId="3" fillId="32" borderId="27" xfId="0" applyNumberFormat="1" applyFont="1" applyFill="1" applyBorder="1" applyAlignment="1">
      <alignment horizontal="center" vertical="center"/>
    </xf>
    <xf numFmtId="0" fontId="4" fillId="0" borderId="43" xfId="36" applyFont="1" applyFill="1" applyBorder="1" applyAlignment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0" fontId="4" fillId="32" borderId="37" xfId="36" applyFont="1" applyFill="1" applyBorder="1" applyAlignment="1">
      <alignment horizontal="center" vertical="top"/>
      <protection/>
    </xf>
    <xf numFmtId="0" fontId="4" fillId="32" borderId="41" xfId="36" applyFont="1" applyFill="1" applyBorder="1" applyAlignment="1">
      <alignment horizontal="center" vertical="top"/>
      <protection/>
    </xf>
    <xf numFmtId="0" fontId="16" fillId="32" borderId="26" xfId="0" applyFont="1" applyFill="1" applyBorder="1" applyAlignment="1">
      <alignment/>
    </xf>
    <xf numFmtId="0" fontId="3" fillId="32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16" fillId="0" borderId="31" xfId="0" applyFont="1" applyBorder="1" applyAlignment="1">
      <alignment/>
    </xf>
    <xf numFmtId="0" fontId="3" fillId="0" borderId="31" xfId="0" applyFont="1" applyBorder="1" applyAlignment="1">
      <alignment horizontal="left" indent="1"/>
    </xf>
    <xf numFmtId="165" fontId="4" fillId="32" borderId="29" xfId="36" applyNumberFormat="1" applyFont="1" applyFill="1" applyBorder="1" applyAlignment="1">
      <alignment horizontal="center" vertical="center" wrapText="1"/>
      <protection/>
    </xf>
    <xf numFmtId="165" fontId="4" fillId="32" borderId="33" xfId="49" applyNumberFormat="1" applyFont="1" applyFill="1" applyBorder="1" applyAlignment="1">
      <alignment horizontal="center" vertical="center" wrapText="1"/>
      <protection/>
    </xf>
    <xf numFmtId="164" fontId="4" fillId="32" borderId="29" xfId="36" applyNumberFormat="1" applyFont="1" applyFill="1" applyBorder="1" applyAlignment="1">
      <alignment horizontal="center" vertical="center"/>
      <protection/>
    </xf>
    <xf numFmtId="3" fontId="4" fillId="32" borderId="34" xfId="36" applyNumberFormat="1" applyFont="1" applyFill="1" applyBorder="1" applyAlignment="1">
      <alignment horizontal="center" vertical="center"/>
      <protection/>
    </xf>
    <xf numFmtId="3" fontId="4" fillId="32" borderId="38" xfId="49" applyNumberFormat="1" applyFont="1" applyFill="1" applyBorder="1" applyAlignment="1">
      <alignment horizontal="center" vertical="center" wrapText="1"/>
      <protection/>
    </xf>
    <xf numFmtId="3" fontId="14" fillId="32" borderId="18" xfId="49" applyNumberFormat="1" applyFont="1" applyFill="1" applyBorder="1" applyAlignment="1">
      <alignment horizontal="center" vertical="center" wrapText="1"/>
      <protection/>
    </xf>
    <xf numFmtId="0" fontId="7" fillId="32" borderId="18" xfId="47" applyFont="1" applyFill="1" applyBorder="1" applyAlignment="1">
      <alignment horizontal="center" vertical="center"/>
      <protection/>
    </xf>
    <xf numFmtId="0" fontId="14" fillId="32" borderId="18" xfId="47" applyFont="1" applyFill="1" applyBorder="1" applyAlignment="1">
      <alignment horizontal="center" vertical="center"/>
      <protection/>
    </xf>
    <xf numFmtId="0" fontId="7" fillId="32" borderId="18" xfId="0" applyFont="1" applyFill="1" applyBorder="1" applyAlignment="1">
      <alignment horizontal="left" vertical="center" wrapText="1"/>
    </xf>
    <xf numFmtId="165" fontId="4" fillId="0" borderId="18" xfId="53" applyNumberFormat="1" applyFont="1" applyFill="1" applyBorder="1" applyAlignment="1">
      <alignment horizontal="center" vertical="center"/>
    </xf>
    <xf numFmtId="164" fontId="4" fillId="0" borderId="20" xfId="53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0" fontId="14" fillId="32" borderId="18" xfId="0" applyFont="1" applyFill="1" applyBorder="1" applyAlignment="1">
      <alignment horizontal="left" vertical="center" wrapText="1"/>
    </xf>
    <xf numFmtId="165" fontId="14" fillId="32" borderId="18" xfId="0" applyNumberFormat="1" applyFont="1" applyFill="1" applyBorder="1" applyAlignment="1">
      <alignment horizontal="center" vertical="center" wrapText="1"/>
    </xf>
    <xf numFmtId="165" fontId="14" fillId="32" borderId="30" xfId="49" applyNumberFormat="1" applyFont="1" applyFill="1" applyBorder="1" applyAlignment="1">
      <alignment horizontal="center" vertical="center" wrapText="1"/>
      <protection/>
    </xf>
    <xf numFmtId="165" fontId="3" fillId="0" borderId="18" xfId="53" applyNumberFormat="1" applyFont="1" applyFill="1" applyBorder="1" applyAlignment="1">
      <alignment horizontal="center" vertical="center"/>
    </xf>
    <xf numFmtId="164" fontId="14" fillId="0" borderId="20" xfId="53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164" fontId="3" fillId="0" borderId="20" xfId="53" applyNumberFormat="1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/>
    </xf>
    <xf numFmtId="0" fontId="33" fillId="0" borderId="26" xfId="0" applyFont="1" applyBorder="1" applyAlignment="1">
      <alignment/>
    </xf>
    <xf numFmtId="0" fontId="33" fillId="32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3" fontId="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" fontId="3" fillId="0" borderId="18" xfId="0" applyNumberFormat="1" applyFont="1" applyBorder="1" applyAlignment="1">
      <alignment horizontal="center" vertical="center"/>
    </xf>
    <xf numFmtId="1" fontId="4" fillId="0" borderId="18" xfId="18" applyNumberFormat="1" applyFont="1" applyFill="1" applyBorder="1" applyAlignment="1">
      <alignment horizontal="center" vertical="center"/>
    </xf>
    <xf numFmtId="0" fontId="4" fillId="0" borderId="18" xfId="18" applyFont="1" applyFill="1" applyBorder="1" applyAlignment="1">
      <alignment vertical="center" wrapText="1"/>
    </xf>
    <xf numFmtId="165" fontId="4" fillId="0" borderId="18" xfId="18" applyNumberFormat="1" applyFont="1" applyFill="1" applyBorder="1" applyAlignment="1">
      <alignment horizontal="center" vertical="center" wrapText="1"/>
    </xf>
    <xf numFmtId="164" fontId="4" fillId="0" borderId="18" xfId="18" applyNumberFormat="1" applyFont="1" applyFill="1" applyBorder="1" applyAlignment="1">
      <alignment horizontal="center" vertical="center"/>
    </xf>
    <xf numFmtId="3" fontId="4" fillId="0" borderId="18" xfId="18" applyNumberFormat="1" applyFont="1" applyFill="1" applyBorder="1" applyAlignment="1">
      <alignment horizontal="center" vertical="center"/>
    </xf>
    <xf numFmtId="3" fontId="4" fillId="0" borderId="18" xfId="18" applyNumberFormat="1" applyFont="1" applyFill="1" applyBorder="1" applyAlignment="1">
      <alignment horizontal="center" vertical="center" wrapText="1"/>
    </xf>
    <xf numFmtId="0" fontId="4" fillId="0" borderId="18" xfId="18" applyFont="1" applyFill="1" applyBorder="1" applyAlignment="1">
      <alignment horizontal="left" vertical="center" wrapText="1" indent="1"/>
    </xf>
    <xf numFmtId="165" fontId="4" fillId="0" borderId="20" xfId="18" applyNumberFormat="1" applyFont="1" applyFill="1" applyBorder="1" applyAlignment="1">
      <alignment horizontal="center" vertical="center" wrapText="1"/>
    </xf>
    <xf numFmtId="165" fontId="3" fillId="0" borderId="19" xfId="18" applyNumberFormat="1" applyFont="1" applyFill="1" applyBorder="1" applyAlignment="1">
      <alignment horizontal="center" vertical="center" wrapText="1"/>
    </xf>
    <xf numFmtId="3" fontId="4" fillId="0" borderId="20" xfId="18" applyNumberFormat="1" applyFont="1" applyFill="1" applyBorder="1" applyAlignment="1">
      <alignment horizontal="center" vertical="center"/>
    </xf>
    <xf numFmtId="3" fontId="3" fillId="0" borderId="18" xfId="18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169" fontId="4" fillId="32" borderId="18" xfId="34" applyNumberFormat="1" applyFont="1" applyFill="1" applyBorder="1" applyAlignment="1">
      <alignment horizontal="center"/>
    </xf>
    <xf numFmtId="3" fontId="4" fillId="32" borderId="18" xfId="0" applyNumberFormat="1" applyFont="1" applyFill="1" applyBorder="1" applyAlignment="1">
      <alignment horizontal="center"/>
    </xf>
    <xf numFmtId="169" fontId="3" fillId="32" borderId="18" xfId="34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3" fontId="3" fillId="32" borderId="18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166" fontId="8" fillId="0" borderId="18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16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2" borderId="28" xfId="36" applyFont="1" applyFill="1" applyBorder="1" applyAlignment="1">
      <alignment horizontal="center" vertical="top"/>
      <protection/>
    </xf>
    <xf numFmtId="0" fontId="4" fillId="3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65" fontId="4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" fontId="4" fillId="0" borderId="18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3" fontId="4" fillId="32" borderId="22" xfId="49" applyNumberFormat="1" applyFont="1" applyFill="1" applyBorder="1" applyAlignment="1">
      <alignment horizontal="center" vertical="center" wrapText="1"/>
      <protection/>
    </xf>
    <xf numFmtId="165" fontId="4" fillId="0" borderId="26" xfId="18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top" wrapText="1"/>
    </xf>
    <xf numFmtId="3" fontId="3" fillId="3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28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vertical="center"/>
      <protection/>
    </xf>
    <xf numFmtId="0" fontId="4" fillId="0" borderId="18" xfId="47" applyFont="1" applyFill="1" applyBorder="1" applyAlignment="1">
      <alignment horizontal="center" vertical="center"/>
      <protection/>
    </xf>
    <xf numFmtId="0" fontId="4" fillId="0" borderId="18" xfId="47" applyFont="1" applyFill="1" applyBorder="1" applyAlignment="1">
      <alignment vertical="center"/>
      <protection/>
    </xf>
    <xf numFmtId="165" fontId="4" fillId="0" borderId="18" xfId="47" applyNumberFormat="1" applyFont="1" applyFill="1" applyBorder="1" applyAlignment="1">
      <alignment horizontal="center" vertical="center"/>
      <protection/>
    </xf>
    <xf numFmtId="164" fontId="4" fillId="0" borderId="18" xfId="47" applyNumberFormat="1" applyFont="1" applyFill="1" applyBorder="1" applyAlignment="1">
      <alignment horizontal="center" vertical="center"/>
      <protection/>
    </xf>
    <xf numFmtId="165" fontId="3" fillId="0" borderId="26" xfId="47" applyNumberFormat="1" applyFont="1" applyFill="1" applyBorder="1" applyAlignment="1">
      <alignment horizontal="center" vertical="center"/>
      <protection/>
    </xf>
    <xf numFmtId="165" fontId="4" fillId="0" borderId="26" xfId="47" applyNumberFormat="1" applyFont="1" applyFill="1" applyBorder="1" applyAlignment="1">
      <alignment horizontal="center" vertical="center"/>
      <protection/>
    </xf>
    <xf numFmtId="0" fontId="4" fillId="0" borderId="18" xfId="47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/>
    </xf>
    <xf numFmtId="165" fontId="3" fillId="0" borderId="19" xfId="49" applyNumberFormat="1" applyFont="1" applyFill="1" applyBorder="1" applyAlignment="1">
      <alignment horizontal="center" vertical="center" wrapText="1"/>
      <protection/>
    </xf>
    <xf numFmtId="0" fontId="3" fillId="0" borderId="26" xfId="47" applyFont="1" applyFill="1" applyBorder="1" applyAlignment="1">
      <alignment horizontal="center" vertical="center"/>
      <protection/>
    </xf>
    <xf numFmtId="0" fontId="4" fillId="0" borderId="22" xfId="47" applyFont="1" applyFill="1" applyBorder="1" applyAlignment="1">
      <alignment horizontal="center" vertical="center"/>
      <protection/>
    </xf>
    <xf numFmtId="0" fontId="16" fillId="32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2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" fontId="4" fillId="0" borderId="26" xfId="18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6" xfId="36" applyFont="1" applyFill="1" applyBorder="1" applyAlignment="1">
      <alignment horizontal="center" vertical="top"/>
      <protection/>
    </xf>
    <xf numFmtId="0" fontId="16" fillId="32" borderId="22" xfId="0" applyFont="1" applyFill="1" applyBorder="1" applyAlignment="1">
      <alignment horizontal="center"/>
    </xf>
    <xf numFmtId="1" fontId="4" fillId="0" borderId="4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1" fontId="4" fillId="0" borderId="26" xfId="0" applyNumberFormat="1" applyFont="1" applyBorder="1" applyAlignment="1">
      <alignment horizontal="center" vertical="center"/>
    </xf>
    <xf numFmtId="0" fontId="4" fillId="0" borderId="33" xfId="36" applyFont="1" applyFill="1" applyBorder="1" applyAlignment="1">
      <alignment horizontal="center" vertical="center"/>
      <protection/>
    </xf>
    <xf numFmtId="167" fontId="4" fillId="32" borderId="18" xfId="49" applyNumberFormat="1" applyFont="1" applyFill="1" applyBorder="1" applyAlignment="1">
      <alignment horizontal="center" vertical="center" wrapText="1"/>
      <protection/>
    </xf>
    <xf numFmtId="167" fontId="4" fillId="0" borderId="26" xfId="0" applyNumberFormat="1" applyFont="1" applyBorder="1" applyAlignment="1">
      <alignment horizontal="center"/>
    </xf>
    <xf numFmtId="167" fontId="3" fillId="32" borderId="26" xfId="49" applyNumberFormat="1" applyFont="1" applyFill="1" applyBorder="1" applyAlignment="1">
      <alignment horizontal="center" vertical="center" wrapText="1"/>
      <protection/>
    </xf>
    <xf numFmtId="166" fontId="4" fillId="0" borderId="2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3" fontId="3" fillId="32" borderId="26" xfId="49" applyNumberFormat="1" applyFont="1" applyFill="1" applyBorder="1" applyAlignment="1">
      <alignment horizontal="center" vertical="center" wrapText="1"/>
      <protection/>
    </xf>
    <xf numFmtId="169" fontId="4" fillId="32" borderId="18" xfId="0" applyNumberFormat="1" applyFont="1" applyFill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165" fontId="3" fillId="0" borderId="13" xfId="47" applyNumberFormat="1" applyFont="1" applyFill="1" applyBorder="1" applyAlignment="1">
      <alignment horizontal="center" vertical="center"/>
      <protection/>
    </xf>
    <xf numFmtId="0" fontId="16" fillId="0" borderId="45" xfId="0" applyFont="1" applyBorder="1" applyAlignment="1">
      <alignment/>
    </xf>
    <xf numFmtId="0" fontId="16" fillId="0" borderId="0" xfId="0" applyFont="1" applyAlignment="1">
      <alignment/>
    </xf>
    <xf numFmtId="3" fontId="3" fillId="0" borderId="0" xfId="49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3" fontId="4" fillId="0" borderId="38" xfId="36" applyNumberFormat="1" applyFont="1" applyFill="1" applyBorder="1" applyAlignment="1">
      <alignment horizontal="center" vertical="center"/>
      <protection/>
    </xf>
    <xf numFmtId="1" fontId="3" fillId="0" borderId="3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1" fontId="76" fillId="0" borderId="26" xfId="0" applyNumberFormat="1" applyFont="1" applyFill="1" applyBorder="1" applyAlignment="1">
      <alignment horizontal="center" vertical="top"/>
    </xf>
    <xf numFmtId="3" fontId="75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/>
    </xf>
    <xf numFmtId="167" fontId="77" fillId="0" borderId="0" xfId="0" applyNumberFormat="1" applyFont="1" applyAlignment="1">
      <alignment/>
    </xf>
    <xf numFmtId="165" fontId="77" fillId="0" borderId="0" xfId="0" applyNumberFormat="1" applyFont="1" applyAlignment="1">
      <alignment/>
    </xf>
    <xf numFmtId="0" fontId="70" fillId="0" borderId="0" xfId="0" applyFont="1" applyAlignment="1">
      <alignment/>
    </xf>
    <xf numFmtId="0" fontId="76" fillId="32" borderId="26" xfId="36" applyFont="1" applyFill="1" applyBorder="1" applyAlignment="1">
      <alignment horizontal="center" vertical="top"/>
      <protection/>
    </xf>
    <xf numFmtId="167" fontId="78" fillId="0" borderId="0" xfId="0" applyNumberFormat="1" applyFont="1" applyAlignment="1">
      <alignment/>
    </xf>
    <xf numFmtId="3" fontId="75" fillId="0" borderId="0" xfId="0" applyNumberFormat="1" applyFont="1" applyAlignment="1">
      <alignment horizontal="left"/>
    </xf>
    <xf numFmtId="0" fontId="75" fillId="0" borderId="41" xfId="0" applyFont="1" applyBorder="1" applyAlignment="1">
      <alignment vertical="top"/>
    </xf>
    <xf numFmtId="0" fontId="77" fillId="0" borderId="0" xfId="0" applyFont="1" applyAlignment="1">
      <alignment/>
    </xf>
    <xf numFmtId="0" fontId="7" fillId="32" borderId="0" xfId="0" applyFont="1" applyFill="1" applyAlignment="1">
      <alignment/>
    </xf>
    <xf numFmtId="3" fontId="30" fillId="0" borderId="0" xfId="36" applyNumberFormat="1" applyFont="1" applyFill="1" applyBorder="1" applyAlignment="1">
      <alignment horizontal="left" vertical="center"/>
      <protection/>
    </xf>
    <xf numFmtId="3" fontId="36" fillId="32" borderId="0" xfId="49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75" fillId="0" borderId="0" xfId="0" applyFont="1" applyBorder="1" applyAlignment="1">
      <alignment vertical="top"/>
    </xf>
    <xf numFmtId="0" fontId="77" fillId="0" borderId="0" xfId="0" applyFont="1" applyAlignment="1">
      <alignment horizontal="left" vertical="center"/>
    </xf>
    <xf numFmtId="0" fontId="77" fillId="0" borderId="41" xfId="0" applyFont="1" applyBorder="1" applyAlignment="1">
      <alignment horizontal="left" vertical="center"/>
    </xf>
    <xf numFmtId="3" fontId="75" fillId="0" borderId="41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/>
    </xf>
    <xf numFmtId="1" fontId="76" fillId="0" borderId="28" xfId="0" applyNumberFormat="1" applyFont="1" applyFill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0" fillId="0" borderId="0" xfId="0" applyFont="1" applyAlignment="1">
      <alignment/>
    </xf>
    <xf numFmtId="164" fontId="5" fillId="0" borderId="18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/>
    </xf>
    <xf numFmtId="3" fontId="3" fillId="32" borderId="27" xfId="0" applyNumberFormat="1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169" fontId="3" fillId="32" borderId="27" xfId="34" applyNumberFormat="1" applyFont="1" applyFill="1" applyBorder="1" applyAlignment="1">
      <alignment horizontal="center"/>
    </xf>
    <xf numFmtId="0" fontId="3" fillId="32" borderId="27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horizontal="center"/>
    </xf>
    <xf numFmtId="0" fontId="75" fillId="0" borderId="0" xfId="0" applyFont="1" applyAlignment="1">
      <alignment vertical="top"/>
    </xf>
    <xf numFmtId="0" fontId="80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30" fillId="0" borderId="0" xfId="0" applyFont="1" applyAlignment="1">
      <alignment vertical="top"/>
    </xf>
    <xf numFmtId="3" fontId="75" fillId="0" borderId="0" xfId="0" applyNumberFormat="1" applyFont="1" applyAlignment="1">
      <alignment vertical="top"/>
    </xf>
    <xf numFmtId="0" fontId="7" fillId="32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3" fillId="0" borderId="20" xfId="4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3" fillId="0" borderId="19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/>
    </xf>
    <xf numFmtId="0" fontId="5" fillId="32" borderId="18" xfId="47" applyFont="1" applyFill="1" applyBorder="1" applyAlignment="1">
      <alignment horizontal="left" vertical="center" wrapText="1"/>
      <protection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center"/>
    </xf>
    <xf numFmtId="165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3" fillId="0" borderId="12" xfId="47" applyFont="1" applyFill="1" applyBorder="1" applyAlignment="1">
      <alignment vertical="center"/>
      <protection/>
    </xf>
    <xf numFmtId="165" fontId="3" fillId="0" borderId="12" xfId="47" applyNumberFormat="1" applyFont="1" applyFill="1" applyBorder="1" applyAlignment="1">
      <alignment horizontal="center" vertical="center"/>
      <protection/>
    </xf>
    <xf numFmtId="164" fontId="3" fillId="0" borderId="12" xfId="47" applyNumberFormat="1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/>
    </xf>
    <xf numFmtId="0" fontId="7" fillId="0" borderId="18" xfId="47" applyFont="1" applyFill="1" applyBorder="1" applyAlignment="1">
      <alignment horizontal="center" vertical="center"/>
      <protection/>
    </xf>
    <xf numFmtId="166" fontId="4" fillId="0" borderId="20" xfId="53" applyNumberFormat="1" applyFont="1" applyFill="1" applyBorder="1" applyAlignment="1">
      <alignment horizontal="center" vertical="center"/>
    </xf>
    <xf numFmtId="0" fontId="4" fillId="35" borderId="29" xfId="36" applyFont="1" applyFill="1" applyBorder="1" applyAlignment="1">
      <alignment horizontal="center" vertical="center"/>
      <protection/>
    </xf>
    <xf numFmtId="3" fontId="75" fillId="35" borderId="0" xfId="0" applyNumberFormat="1" applyFont="1" applyFill="1" applyAlignment="1">
      <alignment/>
    </xf>
    <xf numFmtId="165" fontId="77" fillId="35" borderId="0" xfId="0" applyNumberFormat="1" applyFont="1" applyFill="1" applyAlignment="1">
      <alignment/>
    </xf>
    <xf numFmtId="2" fontId="4" fillId="0" borderId="3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65" fontId="4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/>
    </xf>
    <xf numFmtId="0" fontId="33" fillId="0" borderId="18" xfId="0" applyFont="1" applyBorder="1" applyAlignment="1">
      <alignment horizontal="center"/>
    </xf>
    <xf numFmtId="165" fontId="4" fillId="0" borderId="18" xfId="0" applyNumberFormat="1" applyFont="1" applyBorder="1" applyAlignment="1">
      <alignment/>
    </xf>
    <xf numFmtId="165" fontId="4" fillId="0" borderId="20" xfId="49" applyNumberFormat="1" applyFont="1" applyFill="1" applyBorder="1" applyAlignment="1">
      <alignment horizontal="center" vertical="center"/>
      <protection/>
    </xf>
    <xf numFmtId="166" fontId="3" fillId="0" borderId="0" xfId="0" applyNumberFormat="1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top"/>
    </xf>
    <xf numFmtId="165" fontId="3" fillId="32" borderId="27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164" fontId="3" fillId="0" borderId="0" xfId="53" applyNumberFormat="1" applyFont="1" applyFill="1" applyBorder="1" applyAlignment="1">
      <alignment horizontal="center" vertical="center"/>
    </xf>
    <xf numFmtId="3" fontId="3" fillId="0" borderId="0" xfId="53" applyNumberFormat="1" applyFont="1" applyFill="1" applyBorder="1" applyAlignment="1">
      <alignment horizontal="center" vertical="center"/>
    </xf>
    <xf numFmtId="0" fontId="3" fillId="32" borderId="27" xfId="47" applyFont="1" applyFill="1" applyBorder="1" applyAlignment="1">
      <alignment horizontal="center" vertical="center"/>
      <protection/>
    </xf>
    <xf numFmtId="0" fontId="3" fillId="32" borderId="0" xfId="47" applyFont="1" applyFill="1" applyBorder="1" applyAlignment="1">
      <alignment horizontal="center" vertical="center"/>
      <protection/>
    </xf>
    <xf numFmtId="2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vertical="top" wrapText="1"/>
    </xf>
    <xf numFmtId="164" fontId="3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27" xfId="49" applyFont="1" applyFill="1" applyBorder="1" applyAlignment="1">
      <alignment horizontal="center" vertical="top"/>
      <protection/>
    </xf>
    <xf numFmtId="0" fontId="4" fillId="0" borderId="27" xfId="49" applyFont="1" applyFill="1" applyBorder="1" applyAlignment="1">
      <alignment horizontal="left" vertical="center"/>
      <protection/>
    </xf>
    <xf numFmtId="165" fontId="3" fillId="0" borderId="27" xfId="49" applyNumberFormat="1" applyFont="1" applyFill="1" applyBorder="1" applyAlignment="1">
      <alignment horizontal="center" vertical="center"/>
      <protection/>
    </xf>
    <xf numFmtId="166" fontId="3" fillId="0" borderId="27" xfId="49" applyNumberFormat="1" applyFont="1" applyFill="1" applyBorder="1" applyAlignment="1">
      <alignment horizontal="center" vertical="center"/>
      <protection/>
    </xf>
    <xf numFmtId="0" fontId="3" fillId="0" borderId="27" xfId="49" applyFont="1" applyFill="1" applyBorder="1" applyAlignment="1">
      <alignment horizontal="center" vertical="center"/>
      <protection/>
    </xf>
    <xf numFmtId="1" fontId="4" fillId="0" borderId="27" xfId="0" applyNumberFormat="1" applyFont="1" applyBorder="1" applyAlignment="1">
      <alignment horizontal="center" vertical="top"/>
    </xf>
    <xf numFmtId="1" fontId="3" fillId="0" borderId="27" xfId="0" applyNumberFormat="1" applyFont="1" applyBorder="1" applyAlignment="1">
      <alignment vertical="center"/>
    </xf>
    <xf numFmtId="167" fontId="3" fillId="0" borderId="27" xfId="0" applyNumberFormat="1" applyFont="1" applyBorder="1" applyAlignment="1">
      <alignment horizontal="center"/>
    </xf>
    <xf numFmtId="167" fontId="3" fillId="32" borderId="27" xfId="49" applyNumberFormat="1" applyFont="1" applyFill="1" applyBorder="1" applyAlignment="1">
      <alignment horizontal="center" vertical="center" wrapText="1"/>
      <protection/>
    </xf>
    <xf numFmtId="166" fontId="3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32" borderId="18" xfId="47" applyFont="1" applyFill="1" applyBorder="1" applyAlignment="1">
      <alignment horizontal="center" vertical="center"/>
      <protection/>
    </xf>
    <xf numFmtId="165" fontId="4" fillId="0" borderId="27" xfId="49" applyNumberFormat="1" applyFont="1" applyFill="1" applyBorder="1" applyAlignment="1">
      <alignment horizontal="center" vertical="center"/>
      <protection/>
    </xf>
    <xf numFmtId="0" fontId="4" fillId="32" borderId="22" xfId="47" applyFont="1" applyFill="1" applyBorder="1" applyAlignment="1">
      <alignment horizontal="center" vertical="center"/>
      <protection/>
    </xf>
    <xf numFmtId="0" fontId="4" fillId="32" borderId="26" xfId="47" applyFont="1" applyFill="1" applyBorder="1" applyAlignment="1">
      <alignment horizontal="center" vertical="center"/>
      <protection/>
    </xf>
    <xf numFmtId="0" fontId="3" fillId="32" borderId="26" xfId="47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5" fillId="35" borderId="0" xfId="0" applyFont="1" applyFill="1" applyAlignment="1">
      <alignment/>
    </xf>
    <xf numFmtId="0" fontId="7" fillId="35" borderId="0" xfId="0" applyFont="1" applyFill="1" applyAlignment="1">
      <alignment/>
    </xf>
    <xf numFmtId="165" fontId="3" fillId="32" borderId="18" xfId="0" applyNumberFormat="1" applyFont="1" applyFill="1" applyBorder="1" applyAlignment="1">
      <alignment horizontal="center"/>
    </xf>
    <xf numFmtId="165" fontId="4" fillId="32" borderId="18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32" borderId="30" xfId="49" applyNumberFormat="1" applyFont="1" applyFill="1" applyBorder="1" applyAlignment="1">
      <alignment horizontal="center" vertical="center" wrapText="1"/>
      <protection/>
    </xf>
    <xf numFmtId="3" fontId="3" fillId="32" borderId="30" xfId="49" applyNumberFormat="1" applyFont="1" applyFill="1" applyBorder="1" applyAlignment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164" fontId="3" fillId="0" borderId="0" xfId="47" applyNumberFormat="1" applyFont="1" applyFill="1" applyBorder="1" applyAlignment="1">
      <alignment horizontal="center" vertical="center"/>
      <protection/>
    </xf>
    <xf numFmtId="0" fontId="4" fillId="0" borderId="19" xfId="49" applyFont="1" applyFill="1" applyBorder="1" applyAlignment="1">
      <alignment horizontal="left" vertical="center"/>
      <protection/>
    </xf>
    <xf numFmtId="3" fontId="3" fillId="0" borderId="45" xfId="49" applyNumberFormat="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/>
    </xf>
    <xf numFmtId="3" fontId="3" fillId="0" borderId="27" xfId="49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76" fillId="32" borderId="28" xfId="36" applyFont="1" applyFill="1" applyBorder="1" applyAlignment="1">
      <alignment horizontal="center" vertical="top"/>
      <protection/>
    </xf>
    <xf numFmtId="0" fontId="76" fillId="32" borderId="27" xfId="36" applyFont="1" applyFill="1" applyBorder="1" applyAlignment="1">
      <alignment horizontal="center" vertical="top"/>
      <protection/>
    </xf>
    <xf numFmtId="165" fontId="3" fillId="32" borderId="27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76" fillId="32" borderId="12" xfId="36" applyFont="1" applyFill="1" applyBorder="1" applyAlignment="1">
      <alignment horizontal="center" vertical="top"/>
      <protection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/>
    </xf>
    <xf numFmtId="169" fontId="3" fillId="32" borderId="12" xfId="34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65" fontId="3" fillId="32" borderId="12" xfId="0" applyNumberFormat="1" applyFont="1" applyFill="1" applyBorder="1" applyAlignment="1">
      <alignment horizontal="center"/>
    </xf>
    <xf numFmtId="3" fontId="3" fillId="32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16" fillId="0" borderId="0" xfId="0" applyNumberFormat="1" applyFont="1" applyAlignment="1">
      <alignment/>
    </xf>
    <xf numFmtId="0" fontId="0" fillId="0" borderId="27" xfId="0" applyBorder="1" applyAlignment="1">
      <alignment horizontal="center"/>
    </xf>
    <xf numFmtId="0" fontId="4" fillId="32" borderId="27" xfId="36" applyFont="1" applyFill="1" applyBorder="1" applyAlignment="1">
      <alignment horizontal="center" vertical="top"/>
      <protection/>
    </xf>
    <xf numFmtId="0" fontId="9" fillId="18" borderId="46" xfId="0" applyFont="1" applyFill="1" applyBorder="1" applyAlignment="1">
      <alignment horizontal="left"/>
    </xf>
    <xf numFmtId="0" fontId="9" fillId="18" borderId="47" xfId="0" applyFont="1" applyFill="1" applyBorder="1" applyAlignment="1">
      <alignment horizontal="left"/>
    </xf>
    <xf numFmtId="0" fontId="9" fillId="18" borderId="48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7" fillId="33" borderId="46" xfId="0" applyFont="1" applyFill="1" applyBorder="1" applyAlignment="1">
      <alignment horizontal="left"/>
    </xf>
    <xf numFmtId="0" fontId="17" fillId="33" borderId="47" xfId="0" applyFont="1" applyFill="1" applyBorder="1" applyAlignment="1">
      <alignment horizontal="left"/>
    </xf>
    <xf numFmtId="0" fontId="17" fillId="33" borderId="48" xfId="0" applyFont="1" applyFill="1" applyBorder="1" applyAlignment="1">
      <alignment horizontal="left"/>
    </xf>
    <xf numFmtId="0" fontId="17" fillId="34" borderId="46" xfId="0" applyFont="1" applyFill="1" applyBorder="1" applyAlignment="1">
      <alignment horizontal="left"/>
    </xf>
    <xf numFmtId="0" fontId="17" fillId="34" borderId="47" xfId="0" applyFont="1" applyFill="1" applyBorder="1" applyAlignment="1">
      <alignment horizontal="left"/>
    </xf>
    <xf numFmtId="0" fontId="17" fillId="34" borderId="48" xfId="0" applyFont="1" applyFill="1" applyBorder="1" applyAlignment="1">
      <alignment horizontal="left"/>
    </xf>
    <xf numFmtId="0" fontId="17" fillId="10" borderId="46" xfId="0" applyFont="1" applyFill="1" applyBorder="1" applyAlignment="1">
      <alignment horizontal="left"/>
    </xf>
    <xf numFmtId="0" fontId="17" fillId="10" borderId="47" xfId="0" applyFont="1" applyFill="1" applyBorder="1" applyAlignment="1">
      <alignment horizontal="left"/>
    </xf>
    <xf numFmtId="0" fontId="17" fillId="10" borderId="48" xfId="0" applyFont="1" applyFill="1" applyBorder="1" applyAlignment="1">
      <alignment horizontal="left"/>
    </xf>
    <xf numFmtId="0" fontId="7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81" fillId="0" borderId="28" xfId="0" applyFont="1" applyBorder="1" applyAlignment="1">
      <alignment horizontal="center" vertical="top"/>
    </xf>
    <xf numFmtId="0" fontId="81" fillId="0" borderId="26" xfId="0" applyFont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vertical="top"/>
    </xf>
    <xf numFmtId="165" fontId="3" fillId="0" borderId="51" xfId="47" applyNumberFormat="1" applyFont="1" applyFill="1" applyBorder="1" applyAlignment="1">
      <alignment horizontal="center" vertical="center" wrapText="1"/>
      <protection/>
    </xf>
    <xf numFmtId="165" fontId="3" fillId="0" borderId="52" xfId="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0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32" borderId="3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 vertical="top"/>
    </xf>
    <xf numFmtId="1" fontId="4" fillId="0" borderId="28" xfId="0" applyNumberFormat="1" applyFont="1" applyFill="1" applyBorder="1" applyAlignment="1">
      <alignment horizontal="center" vertical="top"/>
    </xf>
    <xf numFmtId="0" fontId="81" fillId="0" borderId="22" xfId="0" applyFont="1" applyBorder="1" applyAlignment="1">
      <alignment horizontal="center" vertical="top"/>
    </xf>
    <xf numFmtId="0" fontId="75" fillId="0" borderId="4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165" fontId="3" fillId="0" borderId="51" xfId="47" applyNumberFormat="1" applyFont="1" applyFill="1" applyBorder="1" applyAlignment="1">
      <alignment horizontal="center" vertical="center" wrapText="1"/>
      <protection/>
    </xf>
    <xf numFmtId="165" fontId="3" fillId="0" borderId="52" xfId="47" applyNumberFormat="1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41" xfId="0" applyFont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top"/>
      <protection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32" borderId="22" xfId="0" applyFont="1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4" fillId="32" borderId="26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14" fillId="32" borderId="30" xfId="47" applyFont="1" applyFill="1" applyBorder="1" applyAlignment="1">
      <alignment horizontal="center" vertical="center"/>
      <protection/>
    </xf>
    <xf numFmtId="2" fontId="3" fillId="0" borderId="4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3" fillId="32" borderId="30" xfId="47" applyFont="1" applyFill="1" applyBorder="1" applyAlignment="1">
      <alignment horizontal="center" vertical="center"/>
      <protection/>
    </xf>
    <xf numFmtId="0" fontId="3" fillId="32" borderId="19" xfId="47" applyFont="1" applyFill="1" applyBorder="1" applyAlignment="1">
      <alignment horizontal="center" vertical="center"/>
      <protection/>
    </xf>
    <xf numFmtId="0" fontId="3" fillId="32" borderId="20" xfId="47" applyFont="1" applyFill="1" applyBorder="1" applyAlignment="1">
      <alignment horizontal="center" vertical="center"/>
      <protection/>
    </xf>
    <xf numFmtId="1" fontId="3" fillId="0" borderId="3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top"/>
    </xf>
    <xf numFmtId="0" fontId="41" fillId="0" borderId="26" xfId="0" applyFont="1" applyBorder="1" applyAlignment="1">
      <alignment horizontal="center" vertical="top"/>
    </xf>
    <xf numFmtId="0" fontId="40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top"/>
    </xf>
    <xf numFmtId="1" fontId="3" fillId="32" borderId="30" xfId="0" applyNumberFormat="1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3" fillId="0" borderId="3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1" fontId="3" fillId="0" borderId="54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" fillId="32" borderId="30" xfId="49" applyFont="1" applyFill="1" applyBorder="1" applyAlignment="1">
      <alignment horizontal="center" vertical="center"/>
      <protection/>
    </xf>
    <xf numFmtId="0" fontId="3" fillId="32" borderId="19" xfId="49" applyFont="1" applyFill="1" applyBorder="1" applyAlignment="1">
      <alignment horizontal="center" vertical="center"/>
      <protection/>
    </xf>
    <xf numFmtId="0" fontId="3" fillId="32" borderId="20" xfId="49" applyFont="1" applyFill="1" applyBorder="1" applyAlignment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0" borderId="22" xfId="49" applyFont="1" applyFill="1" applyBorder="1" applyAlignment="1">
      <alignment horizontal="center" vertical="top"/>
      <protection/>
    </xf>
    <xf numFmtId="0" fontId="4" fillId="0" borderId="28" xfId="49" applyFont="1" applyFill="1" applyBorder="1" applyAlignment="1">
      <alignment horizontal="center" vertical="top"/>
      <protection/>
    </xf>
    <xf numFmtId="0" fontId="4" fillId="0" borderId="26" xfId="49" applyFont="1" applyFill="1" applyBorder="1" applyAlignment="1">
      <alignment horizontal="center" vertical="top"/>
      <protection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78" fillId="0" borderId="41" xfId="0" applyFont="1" applyBorder="1" applyAlignment="1">
      <alignment horizontal="left" vertical="center"/>
    </xf>
    <xf numFmtId="1" fontId="3" fillId="0" borderId="61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65" fontId="3" fillId="0" borderId="63" xfId="47" applyNumberFormat="1" applyFont="1" applyFill="1" applyBorder="1" applyAlignment="1">
      <alignment horizontal="center" vertical="center" wrapText="1"/>
      <protection/>
    </xf>
    <xf numFmtId="165" fontId="3" fillId="0" borderId="64" xfId="47" applyNumberFormat="1" applyFont="1" applyFill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8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4" fillId="32" borderId="0" xfId="36" applyFont="1" applyFill="1" applyBorder="1" applyAlignment="1">
      <alignment horizontal="center" vertical="top"/>
      <protection/>
    </xf>
    <xf numFmtId="0" fontId="16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2" fontId="3" fillId="0" borderId="30" xfId="18" applyNumberFormat="1" applyFont="1" applyFill="1" applyBorder="1" applyAlignment="1">
      <alignment horizontal="center"/>
    </xf>
    <xf numFmtId="2" fontId="3" fillId="0" borderId="19" xfId="18" applyNumberFormat="1" applyFont="1" applyFill="1" applyBorder="1" applyAlignment="1">
      <alignment horizontal="center"/>
    </xf>
    <xf numFmtId="2" fontId="3" fillId="0" borderId="20" xfId="18" applyNumberFormat="1" applyFont="1" applyFill="1" applyBorder="1" applyAlignment="1">
      <alignment horizontal="center"/>
    </xf>
    <xf numFmtId="0" fontId="83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83" fillId="0" borderId="41" xfId="0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78" fillId="0" borderId="0" xfId="0" applyFont="1" applyAlignment="1">
      <alignment horizontal="left" vertical="center"/>
    </xf>
    <xf numFmtId="0" fontId="75" fillId="0" borderId="41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14" fillId="18" borderId="0" xfId="0" applyFont="1" applyFill="1" applyAlignment="1">
      <alignment/>
    </xf>
    <xf numFmtId="0" fontId="0" fillId="18" borderId="0" xfId="0" applyFill="1" applyAlignment="1">
      <alignment/>
    </xf>
    <xf numFmtId="0" fontId="3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PageLayoutView="0" workbookViewId="0" topLeftCell="A1">
      <selection activeCell="R23" sqref="R23"/>
    </sheetView>
  </sheetViews>
  <sheetFormatPr defaultColWidth="9.140625" defaultRowHeight="15"/>
  <cols>
    <col min="1" max="1" width="3.00390625" style="0" customWidth="1"/>
    <col min="7" max="7" width="11.140625" style="0" customWidth="1"/>
    <col min="8" max="8" width="9.57421875" style="0" customWidth="1"/>
    <col min="9" max="9" width="5.8515625" style="0" customWidth="1"/>
    <col min="11" max="11" width="7.421875" style="0" customWidth="1"/>
    <col min="13" max="13" width="2.140625" style="197" customWidth="1"/>
    <col min="17" max="17" width="9.8515625" style="0" customWidth="1"/>
    <col min="18" max="18" width="4.7109375" style="0" customWidth="1"/>
  </cols>
  <sheetData>
    <row r="1" spans="1:17" ht="15.75">
      <c r="A1" s="234"/>
      <c r="B1" s="234"/>
      <c r="C1" s="234"/>
      <c r="D1" s="234"/>
      <c r="E1" s="234"/>
      <c r="F1" s="234"/>
      <c r="G1" s="234"/>
      <c r="H1" s="235"/>
      <c r="I1" s="234"/>
      <c r="J1" s="234"/>
      <c r="K1" s="234"/>
      <c r="L1" s="234"/>
      <c r="M1" s="236"/>
      <c r="N1" s="234"/>
      <c r="O1" s="681" t="s">
        <v>695</v>
      </c>
      <c r="P1" s="681"/>
      <c r="Q1" s="681"/>
    </row>
    <row r="2" spans="1:17" ht="15.75">
      <c r="A2" s="234"/>
      <c r="B2" s="234"/>
      <c r="C2" s="234"/>
      <c r="D2" s="234"/>
      <c r="E2" s="234"/>
      <c r="F2" s="234"/>
      <c r="G2" s="234"/>
      <c r="H2" s="235"/>
      <c r="I2" s="234"/>
      <c r="J2" s="234"/>
      <c r="K2" s="234"/>
      <c r="L2" s="234"/>
      <c r="M2" s="236"/>
      <c r="N2" s="234"/>
      <c r="O2" s="682" t="s">
        <v>1307</v>
      </c>
      <c r="P2" s="683"/>
      <c r="Q2" s="683"/>
    </row>
    <row r="3" spans="1:17" ht="15.75">
      <c r="A3" s="234"/>
      <c r="B3" s="234"/>
      <c r="C3" s="234"/>
      <c r="D3" s="234"/>
      <c r="E3" s="234"/>
      <c r="F3" s="234"/>
      <c r="G3" s="234"/>
      <c r="H3" s="235"/>
      <c r="I3" s="234"/>
      <c r="J3" s="234"/>
      <c r="K3" s="234"/>
      <c r="L3" s="234"/>
      <c r="M3" s="236"/>
      <c r="N3" s="234"/>
      <c r="O3" s="266"/>
      <c r="P3" s="266"/>
      <c r="Q3" s="266"/>
    </row>
    <row r="4" spans="1:17" ht="15.75">
      <c r="A4" s="234"/>
      <c r="B4" s="234"/>
      <c r="C4" s="234"/>
      <c r="D4" s="234"/>
      <c r="E4" s="234"/>
      <c r="F4" s="234"/>
      <c r="G4" s="234"/>
      <c r="H4" s="235"/>
      <c r="I4" s="234"/>
      <c r="J4" s="234"/>
      <c r="K4" s="234"/>
      <c r="L4" s="234"/>
      <c r="M4" s="236"/>
      <c r="N4" s="234"/>
      <c r="O4" s="266"/>
      <c r="P4" s="266"/>
      <c r="Q4" s="266"/>
    </row>
    <row r="5" spans="1:17" ht="15.75">
      <c r="A5" s="234"/>
      <c r="B5" s="234"/>
      <c r="C5" s="234"/>
      <c r="D5" s="234"/>
      <c r="E5" s="234"/>
      <c r="F5" s="234"/>
      <c r="G5" s="234"/>
      <c r="H5" s="235"/>
      <c r="I5" s="234"/>
      <c r="J5" s="234"/>
      <c r="K5" s="234"/>
      <c r="L5" s="234"/>
      <c r="M5" s="236"/>
      <c r="N5" s="234"/>
      <c r="O5" s="266"/>
      <c r="P5" s="266"/>
      <c r="Q5" s="266"/>
    </row>
    <row r="6" spans="1:17" ht="15.75">
      <c r="A6" s="234"/>
      <c r="B6" s="234"/>
      <c r="C6" s="234"/>
      <c r="D6" s="234"/>
      <c r="E6" s="234"/>
      <c r="F6" s="234"/>
      <c r="G6" s="234"/>
      <c r="H6" s="235"/>
      <c r="I6" s="234"/>
      <c r="J6" s="234"/>
      <c r="K6" s="234"/>
      <c r="L6" s="234"/>
      <c r="M6" s="236"/>
      <c r="N6" s="234"/>
      <c r="O6" s="266"/>
      <c r="P6" s="266"/>
      <c r="Q6" s="266"/>
    </row>
    <row r="7" spans="1:17" ht="15.75">
      <c r="A7" s="234"/>
      <c r="B7" s="234"/>
      <c r="C7" s="234"/>
      <c r="D7" s="234"/>
      <c r="E7" s="234"/>
      <c r="F7" s="234"/>
      <c r="G7" s="234"/>
      <c r="H7" s="235"/>
      <c r="I7" s="234"/>
      <c r="J7" s="234"/>
      <c r="K7" s="234"/>
      <c r="L7" s="234"/>
      <c r="M7" s="236"/>
      <c r="N7" s="234"/>
      <c r="O7" s="266"/>
      <c r="P7" s="266"/>
      <c r="Q7" s="266"/>
    </row>
    <row r="8" spans="1:17" ht="4.5" customHeight="1">
      <c r="A8" s="234"/>
      <c r="B8" s="234"/>
      <c r="C8" s="234"/>
      <c r="D8" s="234"/>
      <c r="E8" s="234"/>
      <c r="F8" s="234"/>
      <c r="G8" s="234"/>
      <c r="H8" s="235"/>
      <c r="I8" s="234"/>
      <c r="J8" s="234"/>
      <c r="K8" s="234"/>
      <c r="L8" s="234"/>
      <c r="M8" s="236"/>
      <c r="N8" s="234"/>
      <c r="O8" s="237"/>
      <c r="P8" s="237"/>
      <c r="Q8" s="237"/>
    </row>
    <row r="9" spans="1:17" ht="18">
      <c r="A9" s="684" t="s">
        <v>696</v>
      </c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</row>
    <row r="10" spans="1:17" ht="18">
      <c r="A10" s="684" t="s">
        <v>1306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</row>
    <row r="11" spans="4:17" ht="17.25" customHeight="1">
      <c r="D11" s="234"/>
      <c r="E11" s="234"/>
      <c r="G11" s="238"/>
      <c r="Q11" s="234"/>
    </row>
    <row r="12" spans="4:17" ht="17.25" customHeight="1">
      <c r="D12" s="234"/>
      <c r="E12" s="234"/>
      <c r="G12" s="238"/>
      <c r="Q12" s="234"/>
    </row>
    <row r="13" ht="15">
      <c r="Q13" s="234"/>
    </row>
    <row r="14" spans="1:16" ht="15.75">
      <c r="A14" s="234"/>
      <c r="B14" s="239" t="s">
        <v>850</v>
      </c>
      <c r="I14" s="234"/>
      <c r="L14" s="240"/>
      <c r="M14" s="240"/>
      <c r="N14" s="241"/>
      <c r="O14" s="241"/>
      <c r="P14" s="241"/>
    </row>
    <row r="15" spans="1:16" ht="15">
      <c r="A15" s="234"/>
      <c r="I15" s="234"/>
      <c r="K15" s="242"/>
      <c r="L15" s="241"/>
      <c r="M15" s="241"/>
      <c r="N15" s="241"/>
      <c r="O15" s="241"/>
      <c r="P15" s="241"/>
    </row>
    <row r="16" spans="1:16" ht="3" customHeight="1" thickBot="1">
      <c r="A16" s="234"/>
      <c r="D16" s="238"/>
      <c r="I16" s="243"/>
      <c r="J16" s="203"/>
      <c r="L16" s="244"/>
      <c r="M16" s="244"/>
      <c r="N16" s="245"/>
      <c r="O16" s="241"/>
      <c r="P16" s="241"/>
    </row>
    <row r="17" spans="1:16" ht="15.75" thickBot="1">
      <c r="A17" s="234"/>
      <c r="C17" s="685" t="s">
        <v>150</v>
      </c>
      <c r="D17" s="686"/>
      <c r="E17" s="686"/>
      <c r="F17" s="686"/>
      <c r="G17" s="686"/>
      <c r="H17" s="687"/>
      <c r="I17" s="243"/>
      <c r="J17" s="339" t="s">
        <v>1127</v>
      </c>
      <c r="L17" s="246"/>
      <c r="M17" s="246"/>
      <c r="N17" s="245"/>
      <c r="O17" s="241"/>
      <c r="P17" s="241"/>
    </row>
    <row r="18" spans="1:16" ht="3" customHeight="1">
      <c r="A18" s="234"/>
      <c r="C18" s="332"/>
      <c r="D18" s="333"/>
      <c r="E18" s="334"/>
      <c r="F18" s="332"/>
      <c r="G18" s="332"/>
      <c r="H18" s="332"/>
      <c r="I18" s="243"/>
      <c r="J18" s="340"/>
      <c r="L18" s="246"/>
      <c r="M18" s="246"/>
      <c r="N18" s="245"/>
      <c r="O18" s="241"/>
      <c r="P18" s="241"/>
    </row>
    <row r="19" spans="1:16" ht="15">
      <c r="A19" s="234"/>
      <c r="C19" s="332"/>
      <c r="D19" s="335"/>
      <c r="E19" s="332"/>
      <c r="F19" s="332"/>
      <c r="G19" s="332"/>
      <c r="H19" s="332"/>
      <c r="I19" s="243"/>
      <c r="J19" s="340"/>
      <c r="L19" s="244"/>
      <c r="M19" s="244"/>
      <c r="N19" s="245"/>
      <c r="O19" s="241"/>
      <c r="P19" s="241"/>
    </row>
    <row r="20" spans="1:16" ht="3" customHeight="1" thickBot="1">
      <c r="A20" s="234"/>
      <c r="C20" s="332"/>
      <c r="D20" s="335"/>
      <c r="E20" s="332"/>
      <c r="F20" s="332"/>
      <c r="G20" s="332"/>
      <c r="H20" s="332"/>
      <c r="I20" s="243"/>
      <c r="J20" s="340"/>
      <c r="L20" s="244"/>
      <c r="M20" s="244"/>
      <c r="N20" s="245"/>
      <c r="O20" s="241"/>
      <c r="P20" s="241"/>
    </row>
    <row r="21" spans="1:16" ht="15.75" thickBot="1">
      <c r="A21" s="234"/>
      <c r="C21" s="688" t="s">
        <v>151</v>
      </c>
      <c r="D21" s="689"/>
      <c r="E21" s="689"/>
      <c r="F21" s="689"/>
      <c r="G21" s="689"/>
      <c r="H21" s="690"/>
      <c r="I21" s="243"/>
      <c r="J21" s="339" t="s">
        <v>1303</v>
      </c>
      <c r="L21" s="244"/>
      <c r="M21" s="244"/>
      <c r="N21" s="245"/>
      <c r="O21" s="241"/>
      <c r="P21" s="241"/>
    </row>
    <row r="22" spans="1:10" ht="16.5" thickBot="1">
      <c r="A22" s="234"/>
      <c r="B22" s="248"/>
      <c r="C22" s="336"/>
      <c r="D22" s="337"/>
      <c r="E22" s="336"/>
      <c r="F22" s="336"/>
      <c r="G22" s="336"/>
      <c r="H22" s="336"/>
      <c r="I22" s="250"/>
      <c r="J22" s="341"/>
    </row>
    <row r="23" spans="1:17" ht="15.75" thickBot="1">
      <c r="A23" s="234"/>
      <c r="B23" s="241"/>
      <c r="C23" s="691" t="s">
        <v>780</v>
      </c>
      <c r="D23" s="692"/>
      <c r="E23" s="692"/>
      <c r="F23" s="692"/>
      <c r="G23" s="692"/>
      <c r="H23" s="693"/>
      <c r="I23" s="241"/>
      <c r="J23" s="342" t="s">
        <v>1304</v>
      </c>
      <c r="Q23" s="234"/>
    </row>
    <row r="24" spans="1:17" ht="3" customHeight="1">
      <c r="A24" s="234"/>
      <c r="B24" s="241"/>
      <c r="C24" s="336"/>
      <c r="D24" s="338"/>
      <c r="E24" s="337"/>
      <c r="F24" s="337"/>
      <c r="G24" s="337"/>
      <c r="H24" s="337"/>
      <c r="I24" s="241"/>
      <c r="J24" s="342"/>
      <c r="Q24" s="234"/>
    </row>
    <row r="25" spans="1:17" ht="15.75">
      <c r="A25" s="234"/>
      <c r="B25" s="248"/>
      <c r="C25" s="336"/>
      <c r="D25" s="338"/>
      <c r="E25" s="680"/>
      <c r="F25" s="680"/>
      <c r="G25" s="680"/>
      <c r="H25" s="680"/>
      <c r="I25" s="241"/>
      <c r="J25" s="342"/>
      <c r="Q25" s="234"/>
    </row>
    <row r="26" spans="1:17" ht="3" customHeight="1" thickBot="1">
      <c r="A26" s="234"/>
      <c r="B26" s="248"/>
      <c r="C26" s="336"/>
      <c r="D26" s="338"/>
      <c r="E26" s="337"/>
      <c r="F26" s="337"/>
      <c r="G26" s="337"/>
      <c r="H26" s="337"/>
      <c r="I26" s="241"/>
      <c r="J26" s="342"/>
      <c r="Q26" s="234"/>
    </row>
    <row r="27" spans="1:17" ht="16.5" thickBot="1">
      <c r="A27" s="234"/>
      <c r="B27" s="248"/>
      <c r="C27" s="677" t="s">
        <v>781</v>
      </c>
      <c r="D27" s="678"/>
      <c r="E27" s="678"/>
      <c r="F27" s="678"/>
      <c r="G27" s="678"/>
      <c r="H27" s="679"/>
      <c r="I27" s="241"/>
      <c r="J27" s="342" t="s">
        <v>1305</v>
      </c>
      <c r="Q27" s="234"/>
    </row>
    <row r="28" spans="1:17" ht="15">
      <c r="A28" s="234"/>
      <c r="B28" s="241"/>
      <c r="C28" s="241"/>
      <c r="D28" s="249"/>
      <c r="E28" s="241"/>
      <c r="F28" s="241"/>
      <c r="G28" s="241"/>
      <c r="H28" s="241"/>
      <c r="I28" s="241"/>
      <c r="J28" s="252"/>
      <c r="Q28" s="234"/>
    </row>
    <row r="29" spans="2:17" ht="15.75">
      <c r="B29" s="248"/>
      <c r="C29" s="241"/>
      <c r="D29" s="249"/>
      <c r="E29" s="241"/>
      <c r="F29" s="241"/>
      <c r="G29" s="241"/>
      <c r="H29" s="241"/>
      <c r="I29" s="241"/>
      <c r="J29" s="252"/>
      <c r="Q29" s="234"/>
    </row>
    <row r="30" spans="2:10" ht="15">
      <c r="B30" s="241"/>
      <c r="C30" s="241"/>
      <c r="D30" s="241"/>
      <c r="E30" s="253"/>
      <c r="F30" s="241"/>
      <c r="G30" s="241"/>
      <c r="H30" s="241"/>
      <c r="I30" s="241"/>
      <c r="J30" s="251"/>
    </row>
    <row r="31" spans="5:10" ht="15">
      <c r="E31" s="247"/>
      <c r="J31" s="254"/>
    </row>
    <row r="33" spans="2:8" ht="15">
      <c r="B33" s="255" t="s">
        <v>697</v>
      </c>
      <c r="C33" s="256"/>
      <c r="D33" s="256"/>
      <c r="E33" s="257"/>
      <c r="F33" s="256"/>
      <c r="G33" s="256"/>
      <c r="H33" s="256"/>
    </row>
    <row r="34" ht="15">
      <c r="E34" s="238"/>
    </row>
    <row r="35" ht="12.75" customHeight="1"/>
    <row r="36" spans="2:3" ht="15.75">
      <c r="B36" s="258"/>
      <c r="C36" s="259"/>
    </row>
  </sheetData>
  <sheetProtection/>
  <mergeCells count="9">
    <mergeCell ref="C27:H27"/>
    <mergeCell ref="E25:H25"/>
    <mergeCell ref="O1:Q1"/>
    <mergeCell ref="O2:Q2"/>
    <mergeCell ref="A9:Q9"/>
    <mergeCell ref="A10:Q10"/>
    <mergeCell ref="C17:H17"/>
    <mergeCell ref="C21:H21"/>
    <mergeCell ref="C23:H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1"/>
  <sheetViews>
    <sheetView showGridLines="0" zoomScaleSheetLayoutView="100" workbookViewId="0" topLeftCell="A1">
      <selection activeCell="A93" sqref="A93:A97"/>
    </sheetView>
  </sheetViews>
  <sheetFormatPr defaultColWidth="9.140625" defaultRowHeight="15"/>
  <cols>
    <col min="1" max="1" width="4.00390625" style="0" customWidth="1"/>
    <col min="2" max="2" width="11.00390625" style="0" customWidth="1"/>
    <col min="3" max="3" width="9.28125" style="0" customWidth="1"/>
    <col min="4" max="4" width="6.00390625" style="0" customWidth="1"/>
    <col min="5" max="5" width="28.7109375" style="0" customWidth="1"/>
    <col min="6" max="8" width="12.57421875" style="0" customWidth="1"/>
    <col min="9" max="9" width="12.7109375" style="0" customWidth="1"/>
    <col min="10" max="11" width="12.57421875" style="0" customWidth="1"/>
    <col min="12" max="12" width="9.421875" style="0" customWidth="1"/>
    <col min="13" max="13" width="19.7109375" style="0" customWidth="1"/>
    <col min="14" max="14" width="12.57421875" style="0" customWidth="1"/>
  </cols>
  <sheetData>
    <row r="1" spans="1:5" ht="15">
      <c r="A1" s="48" t="s">
        <v>150</v>
      </c>
      <c r="B1" s="48"/>
      <c r="C1" s="48"/>
      <c r="D1" s="48"/>
      <c r="E1" s="48"/>
    </row>
    <row r="2" spans="1:5" ht="6.75" customHeight="1" thickBot="1">
      <c r="A2" s="289"/>
      <c r="B2" s="289"/>
      <c r="C2" s="289"/>
      <c r="D2" s="289"/>
      <c r="E2" s="289"/>
    </row>
    <row r="3" spans="1:11" ht="24">
      <c r="A3" s="1" t="s">
        <v>130</v>
      </c>
      <c r="B3" s="2" t="s">
        <v>131</v>
      </c>
      <c r="C3" s="3" t="s">
        <v>132</v>
      </c>
      <c r="D3" s="4" t="s">
        <v>133</v>
      </c>
      <c r="E3" s="3" t="s">
        <v>134</v>
      </c>
      <c r="F3" s="715" t="s">
        <v>135</v>
      </c>
      <c r="G3" s="716"/>
      <c r="H3" s="21" t="s">
        <v>136</v>
      </c>
      <c r="I3" s="5" t="s">
        <v>137</v>
      </c>
      <c r="J3" s="6" t="s">
        <v>138</v>
      </c>
      <c r="K3" s="42" t="s">
        <v>139</v>
      </c>
    </row>
    <row r="4" spans="1:11" ht="15.75" thickBot="1">
      <c r="A4" s="7" t="s">
        <v>140</v>
      </c>
      <c r="B4" s="8"/>
      <c r="C4" s="12"/>
      <c r="D4" s="10"/>
      <c r="E4" s="9"/>
      <c r="F4" s="22" t="s">
        <v>141</v>
      </c>
      <c r="G4" s="23" t="s">
        <v>142</v>
      </c>
      <c r="H4" s="24" t="s">
        <v>143</v>
      </c>
      <c r="I4" s="11" t="s">
        <v>144</v>
      </c>
      <c r="J4" s="13" t="s">
        <v>145</v>
      </c>
      <c r="K4" s="43" t="s">
        <v>146</v>
      </c>
    </row>
    <row r="5" spans="1:11" ht="4.5" customHeight="1">
      <c r="A5" s="40"/>
      <c r="B5" s="47"/>
      <c r="C5" s="46"/>
      <c r="D5" s="47"/>
      <c r="E5" s="41"/>
      <c r="F5" s="45"/>
      <c r="G5" s="45"/>
      <c r="H5" s="45"/>
      <c r="I5" s="50"/>
      <c r="J5" s="46"/>
      <c r="K5" s="49"/>
    </row>
    <row r="6" spans="1:14" ht="15" customHeight="1">
      <c r="A6" s="57">
        <v>1</v>
      </c>
      <c r="B6" s="55" t="s">
        <v>1174</v>
      </c>
      <c r="C6" s="32" t="s">
        <v>157</v>
      </c>
      <c r="D6" s="14" t="s">
        <v>156</v>
      </c>
      <c r="E6" s="59" t="s">
        <v>41</v>
      </c>
      <c r="F6" s="60">
        <v>58.326</v>
      </c>
      <c r="G6" s="60">
        <v>58.526</v>
      </c>
      <c r="H6" s="33">
        <f>G6-F6</f>
        <v>0.20000000000000284</v>
      </c>
      <c r="I6" s="120">
        <v>6.4</v>
      </c>
      <c r="J6" s="35">
        <v>450</v>
      </c>
      <c r="K6" s="18">
        <f>SUM(H6*I6*J6)</f>
        <v>576.0000000000082</v>
      </c>
      <c r="L6" s="347"/>
      <c r="M6" s="352"/>
      <c r="N6" s="352"/>
    </row>
    <row r="7" spans="1:14" ht="15" customHeight="1">
      <c r="A7" s="66"/>
      <c r="B7" s="452" t="s">
        <v>1174</v>
      </c>
      <c r="C7" s="32" t="s">
        <v>157</v>
      </c>
      <c r="D7" s="14" t="s">
        <v>156</v>
      </c>
      <c r="E7" s="59" t="s">
        <v>42</v>
      </c>
      <c r="F7" s="60">
        <v>59.226</v>
      </c>
      <c r="G7" s="60">
        <v>59.381</v>
      </c>
      <c r="H7" s="33">
        <f>G7-F7</f>
        <v>0.15500000000000114</v>
      </c>
      <c r="I7" s="120">
        <v>6.1</v>
      </c>
      <c r="J7" s="35">
        <v>450</v>
      </c>
      <c r="K7" s="18">
        <f>SUM(H7*I7*J7)</f>
        <v>425.4750000000031</v>
      </c>
      <c r="L7" s="347"/>
      <c r="M7" s="352"/>
      <c r="N7" s="352"/>
    </row>
    <row r="8" spans="1:14" ht="15" customHeight="1">
      <c r="A8" s="66"/>
      <c r="B8" s="14"/>
      <c r="C8" s="32" t="s">
        <v>157</v>
      </c>
      <c r="D8" s="15" t="s">
        <v>156</v>
      </c>
      <c r="E8" s="209" t="s">
        <v>43</v>
      </c>
      <c r="F8" s="60">
        <v>59.6</v>
      </c>
      <c r="G8" s="60">
        <v>68.624</v>
      </c>
      <c r="H8" s="16">
        <f>G8-F8</f>
        <v>9.023999999999994</v>
      </c>
      <c r="I8" s="56">
        <v>5.8</v>
      </c>
      <c r="J8" s="17">
        <v>450</v>
      </c>
      <c r="K8" s="18">
        <f>SUM(H8*I8*J8)</f>
        <v>23552.639999999985</v>
      </c>
      <c r="L8" s="347"/>
      <c r="M8" s="352"/>
      <c r="N8" s="352"/>
    </row>
    <row r="9" spans="1:14" ht="15" customHeight="1">
      <c r="A9" s="58"/>
      <c r="B9" s="710" t="s">
        <v>158</v>
      </c>
      <c r="C9" s="711"/>
      <c r="D9" s="712"/>
      <c r="E9" s="206"/>
      <c r="F9" s="60"/>
      <c r="G9" s="60"/>
      <c r="H9" s="20">
        <f>SUM(H6:H8)</f>
        <v>9.378999999999998</v>
      </c>
      <c r="I9" s="56"/>
      <c r="J9" s="17"/>
      <c r="K9" s="19">
        <f>SUBTOTAL(9,K6:K8)</f>
        <v>24554.114999999998</v>
      </c>
      <c r="L9" s="199"/>
      <c r="M9" s="69"/>
      <c r="N9" s="69"/>
    </row>
    <row r="10" spans="1:13" ht="15">
      <c r="A10" s="57">
        <v>2</v>
      </c>
      <c r="B10" s="14" t="s">
        <v>163</v>
      </c>
      <c r="C10" s="32" t="s">
        <v>164</v>
      </c>
      <c r="D10" s="14" t="s">
        <v>148</v>
      </c>
      <c r="E10" s="217" t="s">
        <v>165</v>
      </c>
      <c r="F10" s="60">
        <v>26.518</v>
      </c>
      <c r="G10" s="60">
        <v>28.37</v>
      </c>
      <c r="H10" s="33">
        <f>G10-F10</f>
        <v>1.8520000000000003</v>
      </c>
      <c r="I10" s="34">
        <v>6</v>
      </c>
      <c r="J10" s="35">
        <v>898</v>
      </c>
      <c r="K10" s="18">
        <f>SUM(H10*I10*J10)</f>
        <v>9978.576000000001</v>
      </c>
      <c r="L10" s="557"/>
      <c r="M10" s="558"/>
    </row>
    <row r="11" spans="1:12" ht="15">
      <c r="A11" s="66"/>
      <c r="B11" s="14" t="s">
        <v>163</v>
      </c>
      <c r="C11" s="32" t="s">
        <v>164</v>
      </c>
      <c r="D11" s="14" t="s">
        <v>148</v>
      </c>
      <c r="E11" s="209" t="s">
        <v>166</v>
      </c>
      <c r="F11" s="60">
        <v>28.37</v>
      </c>
      <c r="G11" s="60">
        <v>28.973</v>
      </c>
      <c r="H11" s="33">
        <f>G11-F11</f>
        <v>0.602999999999998</v>
      </c>
      <c r="I11" s="34">
        <v>6</v>
      </c>
      <c r="J11" s="35">
        <v>898</v>
      </c>
      <c r="K11" s="18">
        <f>SUM(H11*I11*J11)</f>
        <v>3248.963999999989</v>
      </c>
      <c r="L11" s="200"/>
    </row>
    <row r="12" spans="1:12" ht="15">
      <c r="A12" s="66"/>
      <c r="B12" s="14" t="s">
        <v>163</v>
      </c>
      <c r="C12" s="32" t="s">
        <v>164</v>
      </c>
      <c r="D12" s="14" t="s">
        <v>148</v>
      </c>
      <c r="E12" s="209" t="s">
        <v>167</v>
      </c>
      <c r="F12" s="60">
        <v>28.973</v>
      </c>
      <c r="G12" s="60">
        <v>30.565</v>
      </c>
      <c r="H12" s="33">
        <f>G12-F12</f>
        <v>1.5920000000000023</v>
      </c>
      <c r="I12" s="34">
        <v>6</v>
      </c>
      <c r="J12" s="35">
        <v>898</v>
      </c>
      <c r="K12" s="18">
        <f>SUM(H12*I12*J12)</f>
        <v>8577.696000000013</v>
      </c>
      <c r="L12" s="200"/>
    </row>
    <row r="13" spans="1:13" ht="15">
      <c r="A13" s="66"/>
      <c r="B13" s="14" t="s">
        <v>163</v>
      </c>
      <c r="C13" s="32" t="s">
        <v>164</v>
      </c>
      <c r="D13" s="14" t="s">
        <v>148</v>
      </c>
      <c r="E13" s="209" t="s">
        <v>851</v>
      </c>
      <c r="F13" s="60">
        <v>31.858</v>
      </c>
      <c r="G13" s="60">
        <v>33.181</v>
      </c>
      <c r="H13" s="33">
        <f>G13-F13</f>
        <v>1.3229999999999968</v>
      </c>
      <c r="I13" s="34">
        <v>6</v>
      </c>
      <c r="J13" s="35">
        <v>898</v>
      </c>
      <c r="K13" s="18">
        <f>SUM(H13*I13*J13)</f>
        <v>7128.323999999983</v>
      </c>
      <c r="L13" s="557"/>
      <c r="M13" s="558"/>
    </row>
    <row r="14" spans="1:14" ht="15">
      <c r="A14" s="66"/>
      <c r="B14" s="14" t="s">
        <v>163</v>
      </c>
      <c r="C14" s="32" t="s">
        <v>164</v>
      </c>
      <c r="D14" s="14" t="s">
        <v>148</v>
      </c>
      <c r="E14" s="209" t="s">
        <v>852</v>
      </c>
      <c r="F14" s="60">
        <v>33.659</v>
      </c>
      <c r="G14" s="60">
        <v>36.178</v>
      </c>
      <c r="H14" s="33">
        <f>G14-F14</f>
        <v>2.5189999999999984</v>
      </c>
      <c r="I14" s="34">
        <v>6</v>
      </c>
      <c r="J14" s="35">
        <v>898</v>
      </c>
      <c r="K14" s="18">
        <f>SUM(H14*I14*J14)</f>
        <v>13572.37199999999</v>
      </c>
      <c r="L14" s="557"/>
      <c r="M14" s="558"/>
      <c r="N14" s="67"/>
    </row>
    <row r="15" spans="1:12" ht="15">
      <c r="A15" s="58"/>
      <c r="B15" s="721" t="s">
        <v>168</v>
      </c>
      <c r="C15" s="722"/>
      <c r="D15" s="723"/>
      <c r="E15" s="298"/>
      <c r="F15" s="63"/>
      <c r="G15" s="63"/>
      <c r="H15" s="64">
        <f>SUM(H10:H14)</f>
        <v>7.888999999999996</v>
      </c>
      <c r="I15" s="440"/>
      <c r="J15" s="27"/>
      <c r="K15" s="19">
        <f>SUM(K10:K14)</f>
        <v>42505.93199999998</v>
      </c>
      <c r="L15" s="199"/>
    </row>
    <row r="16" spans="1:15" ht="15">
      <c r="A16" s="77">
        <v>3</v>
      </c>
      <c r="B16" s="72"/>
      <c r="C16" s="71" t="s">
        <v>173</v>
      </c>
      <c r="D16" s="72" t="s">
        <v>152</v>
      </c>
      <c r="E16" s="454"/>
      <c r="F16" s="74">
        <v>13.765</v>
      </c>
      <c r="G16" s="74">
        <v>13.929</v>
      </c>
      <c r="H16" s="74">
        <v>0.164</v>
      </c>
      <c r="I16" s="75">
        <v>7.7</v>
      </c>
      <c r="J16" s="76">
        <v>400</v>
      </c>
      <c r="K16" s="18">
        <f>SUM(H16*I16*J16*1.21)</f>
        <v>611.1952</v>
      </c>
      <c r="L16" s="719"/>
      <c r="M16" s="695"/>
      <c r="N16" s="695"/>
      <c r="O16" s="695"/>
    </row>
    <row r="17" spans="1:15" ht="15">
      <c r="A17" s="78"/>
      <c r="B17" s="710" t="s">
        <v>175</v>
      </c>
      <c r="C17" s="711"/>
      <c r="D17" s="712"/>
      <c r="E17" s="32"/>
      <c r="F17" s="74"/>
      <c r="G17" s="74"/>
      <c r="H17" s="80">
        <f>SUBTOTAL(9,H16:H16)</f>
        <v>0.164</v>
      </c>
      <c r="I17" s="75"/>
      <c r="J17" s="76"/>
      <c r="K17" s="19">
        <f>SUBTOTAL(9,K16:K16)</f>
        <v>611.1952</v>
      </c>
      <c r="L17" s="720"/>
      <c r="M17" s="695"/>
      <c r="N17" s="695"/>
      <c r="O17" s="695"/>
    </row>
    <row r="18" spans="1:11" ht="15">
      <c r="A18" s="444">
        <v>4</v>
      </c>
      <c r="B18" s="359"/>
      <c r="C18" s="360" t="s">
        <v>762</v>
      </c>
      <c r="D18" s="359" t="s">
        <v>182</v>
      </c>
      <c r="E18" s="361" t="s">
        <v>0</v>
      </c>
      <c r="F18" s="300">
        <v>8</v>
      </c>
      <c r="G18" s="300">
        <v>10.793</v>
      </c>
      <c r="H18" s="362">
        <v>2.793</v>
      </c>
      <c r="I18" s="301">
        <v>6</v>
      </c>
      <c r="J18" s="302">
        <v>450</v>
      </c>
      <c r="K18" s="102">
        <f>SUM(H18*I18*J18*1.21)</f>
        <v>9124.731000000002</v>
      </c>
    </row>
    <row r="19" spans="1:11" ht="15">
      <c r="A19" s="445"/>
      <c r="B19" s="703" t="s">
        <v>763</v>
      </c>
      <c r="C19" s="704"/>
      <c r="D19" s="705"/>
      <c r="E19" s="361"/>
      <c r="F19" s="300"/>
      <c r="G19" s="300"/>
      <c r="H19" s="94">
        <f>SUBTOTAL(9,H18:H18)</f>
        <v>2.793</v>
      </c>
      <c r="I19" s="301"/>
      <c r="J19" s="302"/>
      <c r="K19" s="68">
        <f>SUBTOTAL(9,K18:K18)</f>
        <v>9124.731000000002</v>
      </c>
    </row>
    <row r="20" spans="1:26" ht="15">
      <c r="A20" s="444">
        <v>5</v>
      </c>
      <c r="B20" s="359"/>
      <c r="C20" s="360" t="s">
        <v>1</v>
      </c>
      <c r="D20" s="359" t="s">
        <v>182</v>
      </c>
      <c r="E20" s="361" t="s">
        <v>2</v>
      </c>
      <c r="F20" s="300">
        <v>20.113</v>
      </c>
      <c r="G20" s="300">
        <v>23.5</v>
      </c>
      <c r="H20" s="362">
        <v>3.387</v>
      </c>
      <c r="I20" s="301">
        <v>6</v>
      </c>
      <c r="J20" s="302">
        <v>450</v>
      </c>
      <c r="K20" s="102">
        <f>SUM(H20*I20*J20*1.21)</f>
        <v>11065.329</v>
      </c>
      <c r="Z20" s="69"/>
    </row>
    <row r="21" spans="1:26" ht="15">
      <c r="A21" s="446"/>
      <c r="B21" s="703" t="s">
        <v>3</v>
      </c>
      <c r="C21" s="704"/>
      <c r="D21" s="705"/>
      <c r="E21" s="361"/>
      <c r="F21" s="300"/>
      <c r="G21" s="300"/>
      <c r="H21" s="94">
        <f>SUBTOTAL(9,H20:H20)</f>
        <v>3.387</v>
      </c>
      <c r="I21" s="301"/>
      <c r="J21" s="302"/>
      <c r="K21" s="68">
        <f>SUBTOTAL(9,K20:K20)</f>
        <v>11065.329</v>
      </c>
      <c r="Z21" s="69"/>
    </row>
    <row r="22" spans="1:11" ht="15">
      <c r="A22" s="444">
        <v>6</v>
      </c>
      <c r="B22" s="359"/>
      <c r="C22" s="360" t="s">
        <v>5</v>
      </c>
      <c r="D22" s="359" t="s">
        <v>182</v>
      </c>
      <c r="E22" s="361" t="s">
        <v>6</v>
      </c>
      <c r="F22" s="300">
        <v>13.294</v>
      </c>
      <c r="G22" s="300">
        <v>22.629</v>
      </c>
      <c r="H22" s="362">
        <v>9.335</v>
      </c>
      <c r="I22" s="301">
        <v>6</v>
      </c>
      <c r="J22" s="302">
        <v>450</v>
      </c>
      <c r="K22" s="102">
        <f>SUM(H22*I22*J22*1.21)</f>
        <v>30497.445000000003</v>
      </c>
    </row>
    <row r="23" spans="1:13" ht="15">
      <c r="A23" s="445"/>
      <c r="B23" s="363"/>
      <c r="C23" s="360" t="s">
        <v>5</v>
      </c>
      <c r="D23" s="575" t="s">
        <v>182</v>
      </c>
      <c r="E23" s="361" t="s">
        <v>1129</v>
      </c>
      <c r="F23" s="300">
        <v>10.752</v>
      </c>
      <c r="G23" s="300">
        <v>13.294</v>
      </c>
      <c r="H23" s="362">
        <v>2.542</v>
      </c>
      <c r="I23" s="301">
        <v>6</v>
      </c>
      <c r="J23" s="302">
        <v>450</v>
      </c>
      <c r="K23" s="102">
        <v>8305</v>
      </c>
      <c r="L23" s="519"/>
      <c r="M23" s="519"/>
    </row>
    <row r="24" spans="1:11" ht="15">
      <c r="A24" s="445"/>
      <c r="B24" s="703" t="s">
        <v>7</v>
      </c>
      <c r="C24" s="704"/>
      <c r="D24" s="705"/>
      <c r="E24" s="361"/>
      <c r="F24" s="300"/>
      <c r="G24" s="300"/>
      <c r="H24" s="94">
        <v>11.877</v>
      </c>
      <c r="I24" s="301"/>
      <c r="J24" s="302"/>
      <c r="K24" s="68">
        <v>38802</v>
      </c>
    </row>
    <row r="25" spans="1:11" ht="15">
      <c r="A25" s="444">
        <v>7</v>
      </c>
      <c r="B25" s="359"/>
      <c r="C25" s="360" t="s">
        <v>705</v>
      </c>
      <c r="D25" s="359" t="s">
        <v>182</v>
      </c>
      <c r="E25" s="361" t="s">
        <v>8</v>
      </c>
      <c r="F25" s="300">
        <v>30.1</v>
      </c>
      <c r="G25" s="300">
        <v>30.7</v>
      </c>
      <c r="H25" s="362">
        <v>0.6</v>
      </c>
      <c r="I25" s="301">
        <v>6</v>
      </c>
      <c r="J25" s="302">
        <v>450</v>
      </c>
      <c r="K25" s="102">
        <f>SUM(H25*I25*J25*1.21)</f>
        <v>1960.1999999999996</v>
      </c>
    </row>
    <row r="26" spans="1:11" ht="15">
      <c r="A26" s="445"/>
      <c r="B26" s="706" t="s">
        <v>706</v>
      </c>
      <c r="C26" s="707"/>
      <c r="D26" s="708"/>
      <c r="E26" s="361"/>
      <c r="F26" s="364"/>
      <c r="G26" s="364"/>
      <c r="H26" s="365">
        <f>SUBTOTAL(9,H25:H25)</f>
        <v>0.6</v>
      </c>
      <c r="I26" s="366"/>
      <c r="J26" s="367"/>
      <c r="K26" s="368">
        <f>SUBTOTAL(9,K25:K25)</f>
        <v>1960.1999999999996</v>
      </c>
    </row>
    <row r="27" spans="1:11" ht="15">
      <c r="A27" s="260"/>
      <c r="B27" s="359"/>
      <c r="C27" s="360"/>
      <c r="D27" s="359" t="s">
        <v>156</v>
      </c>
      <c r="E27" s="361" t="s">
        <v>44</v>
      </c>
      <c r="F27" s="300">
        <v>9.9</v>
      </c>
      <c r="G27" s="300">
        <v>16.809</v>
      </c>
      <c r="H27" s="300">
        <f>G27-F27</f>
        <v>6.909000000000001</v>
      </c>
      <c r="I27" s="301">
        <v>6</v>
      </c>
      <c r="J27" s="302">
        <v>450</v>
      </c>
      <c r="K27" s="102">
        <f>SUM(H27*I27*J27*1.21)</f>
        <v>22571.703</v>
      </c>
    </row>
    <row r="28" spans="1:11" ht="15">
      <c r="A28" s="446"/>
      <c r="B28" s="703" t="s">
        <v>45</v>
      </c>
      <c r="C28" s="704"/>
      <c r="D28" s="705"/>
      <c r="E28" s="101"/>
      <c r="F28" s="300"/>
      <c r="G28" s="300"/>
      <c r="H28" s="94">
        <f>SUBTOTAL(9,H27:H27)</f>
        <v>6.909000000000001</v>
      </c>
      <c r="I28" s="301"/>
      <c r="J28" s="302"/>
      <c r="K28" s="68">
        <f>SUBTOTAL(9,K27:K27)</f>
        <v>22571.703</v>
      </c>
    </row>
    <row r="29" spans="1:11" ht="15">
      <c r="A29" s="70">
        <v>8</v>
      </c>
      <c r="B29" s="72" t="s">
        <v>1175</v>
      </c>
      <c r="C29" s="71" t="s">
        <v>678</v>
      </c>
      <c r="D29" s="72" t="s">
        <v>159</v>
      </c>
      <c r="E29" s="79" t="s">
        <v>54</v>
      </c>
      <c r="F29" s="74">
        <v>6.942</v>
      </c>
      <c r="G29" s="74">
        <v>9.389</v>
      </c>
      <c r="H29" s="369">
        <f>G29-F29</f>
        <v>2.446999999999999</v>
      </c>
      <c r="I29" s="75">
        <v>5.7</v>
      </c>
      <c r="J29" s="76">
        <v>480</v>
      </c>
      <c r="K29" s="18">
        <f>SUM(H29*I29*J29*1.21)</f>
        <v>8100.940319999997</v>
      </c>
    </row>
    <row r="30" spans="1:11" ht="15">
      <c r="A30" s="78"/>
      <c r="B30" s="710" t="s">
        <v>55</v>
      </c>
      <c r="C30" s="711"/>
      <c r="D30" s="712"/>
      <c r="E30" s="79"/>
      <c r="F30" s="74"/>
      <c r="G30" s="74"/>
      <c r="H30" s="80">
        <f>SUBTOTAL(9,H29:H29)</f>
        <v>2.446999999999999</v>
      </c>
      <c r="I30" s="75"/>
      <c r="J30" s="76"/>
      <c r="K30" s="19">
        <f>SUBTOTAL(9,K29:K29)</f>
        <v>8100.940319999997</v>
      </c>
    </row>
    <row r="31" spans="1:13" ht="15">
      <c r="A31" s="91">
        <v>9</v>
      </c>
      <c r="B31" s="14" t="s">
        <v>1175</v>
      </c>
      <c r="C31" s="32" t="s">
        <v>147</v>
      </c>
      <c r="D31" s="14" t="s">
        <v>148</v>
      </c>
      <c r="E31" s="576" t="s">
        <v>1240</v>
      </c>
      <c r="F31" s="60">
        <v>6.078</v>
      </c>
      <c r="G31" s="60">
        <v>6.675</v>
      </c>
      <c r="H31" s="33">
        <f>G31-F31</f>
        <v>0.5969999999999995</v>
      </c>
      <c r="I31" s="34">
        <v>5.55</v>
      </c>
      <c r="J31" s="35">
        <v>713.4</v>
      </c>
      <c r="K31" s="102">
        <f>SUM(H31*I31*J31*1.21)</f>
        <v>2860.1301068999974</v>
      </c>
      <c r="L31" s="556"/>
      <c r="M31" s="556"/>
    </row>
    <row r="32" spans="1:13" ht="15">
      <c r="A32" s="92"/>
      <c r="B32" s="14" t="s">
        <v>1175</v>
      </c>
      <c r="C32" s="32" t="s">
        <v>147</v>
      </c>
      <c r="D32" s="14" t="s">
        <v>148</v>
      </c>
      <c r="E32" s="576" t="s">
        <v>121</v>
      </c>
      <c r="F32" s="60">
        <v>8.583</v>
      </c>
      <c r="G32" s="60">
        <v>8.94</v>
      </c>
      <c r="H32" s="33">
        <f>G32-F32</f>
        <v>0.3569999999999993</v>
      </c>
      <c r="I32" s="34">
        <v>9.3</v>
      </c>
      <c r="J32" s="35">
        <v>894</v>
      </c>
      <c r="K32" s="102">
        <f>SUM(H32*I32*J32*1.21)</f>
        <v>3591.484973999993</v>
      </c>
      <c r="L32" s="556"/>
      <c r="M32" s="556"/>
    </row>
    <row r="33" spans="1:12" ht="15">
      <c r="A33" s="78"/>
      <c r="B33" s="710" t="s">
        <v>149</v>
      </c>
      <c r="C33" s="711"/>
      <c r="D33" s="712"/>
      <c r="E33" s="79"/>
      <c r="F33" s="74"/>
      <c r="G33" s="74"/>
      <c r="H33" s="80">
        <f>SUBTOTAL(9,H31:H32)</f>
        <v>0.9539999999999988</v>
      </c>
      <c r="I33" s="75"/>
      <c r="J33" s="76"/>
      <c r="K33" s="19">
        <f>SUBTOTAL(9,K31:K32)</f>
        <v>6451.61508089999</v>
      </c>
      <c r="L33" s="283"/>
    </row>
    <row r="34" spans="1:12" ht="15">
      <c r="A34" s="713">
        <v>10</v>
      </c>
      <c r="B34" s="72"/>
      <c r="C34" s="71" t="s">
        <v>853</v>
      </c>
      <c r="D34" s="72" t="s">
        <v>783</v>
      </c>
      <c r="E34" s="73" t="s">
        <v>854</v>
      </c>
      <c r="F34" s="74">
        <v>36.664</v>
      </c>
      <c r="G34" s="74">
        <v>39.064</v>
      </c>
      <c r="H34" s="74">
        <f>G34-F34</f>
        <v>2.3999999999999986</v>
      </c>
      <c r="I34" s="75">
        <v>7</v>
      </c>
      <c r="J34" s="76">
        <v>550</v>
      </c>
      <c r="K34" s="18">
        <f>SUM(H34*I34*J34*1.21)</f>
        <v>11180.399999999992</v>
      </c>
      <c r="L34" s="441"/>
    </row>
    <row r="35" spans="1:12" ht="15">
      <c r="A35" s="714"/>
      <c r="B35" s="72"/>
      <c r="C35" s="71" t="s">
        <v>853</v>
      </c>
      <c r="D35" s="72" t="s">
        <v>783</v>
      </c>
      <c r="E35" s="73" t="s">
        <v>855</v>
      </c>
      <c r="F35" s="74">
        <v>39.264</v>
      </c>
      <c r="G35" s="74">
        <v>40.064</v>
      </c>
      <c r="H35" s="74">
        <f>G35-F35</f>
        <v>0.7999999999999972</v>
      </c>
      <c r="I35" s="75">
        <v>7.5</v>
      </c>
      <c r="J35" s="76">
        <v>550</v>
      </c>
      <c r="K35" s="18">
        <f>SUM(H35*I35*J35*1.21)</f>
        <v>3992.9999999999854</v>
      </c>
      <c r="L35" s="441"/>
    </row>
    <row r="36" spans="1:13" ht="15">
      <c r="A36" s="714"/>
      <c r="B36" s="72"/>
      <c r="C36" s="71" t="s">
        <v>853</v>
      </c>
      <c r="D36" s="72" t="s">
        <v>783</v>
      </c>
      <c r="E36" s="73" t="s">
        <v>856</v>
      </c>
      <c r="F36" s="74">
        <v>43.244</v>
      </c>
      <c r="G36" s="74">
        <v>44.104</v>
      </c>
      <c r="H36" s="74">
        <f>G36-F36</f>
        <v>0.8599999999999994</v>
      </c>
      <c r="I36" s="75">
        <v>7.5</v>
      </c>
      <c r="J36" s="76">
        <v>550</v>
      </c>
      <c r="K36" s="18">
        <f>SUM(H36*I36*J36*1.21)</f>
        <v>4292.474999999997</v>
      </c>
      <c r="L36" s="556"/>
      <c r="M36" s="556"/>
    </row>
    <row r="37" spans="1:13" ht="15">
      <c r="A37" s="714"/>
      <c r="B37" s="72"/>
      <c r="C37" s="71" t="s">
        <v>853</v>
      </c>
      <c r="D37" s="72" t="s">
        <v>783</v>
      </c>
      <c r="E37" s="73" t="s">
        <v>857</v>
      </c>
      <c r="F37" s="74">
        <v>44.724</v>
      </c>
      <c r="G37" s="74">
        <v>46.064</v>
      </c>
      <c r="H37" s="74">
        <f>G37-F37</f>
        <v>1.3400000000000034</v>
      </c>
      <c r="I37" s="75">
        <v>7.5</v>
      </c>
      <c r="J37" s="76">
        <v>550</v>
      </c>
      <c r="K37" s="18">
        <f>SUM(H37*I37*J37*1.21)</f>
        <v>6688.275000000016</v>
      </c>
      <c r="L37" s="556"/>
      <c r="M37" s="556"/>
    </row>
    <row r="38" spans="1:12" ht="15">
      <c r="A38" s="78"/>
      <c r="B38" s="710" t="s">
        <v>858</v>
      </c>
      <c r="C38" s="711"/>
      <c r="D38" s="712"/>
      <c r="E38" s="79"/>
      <c r="F38" s="74"/>
      <c r="G38" s="74"/>
      <c r="H38" s="80">
        <f>SUBTOTAL(9,H34:H37)</f>
        <v>5.399999999999999</v>
      </c>
      <c r="I38" s="75"/>
      <c r="J38" s="76"/>
      <c r="K38" s="19">
        <f>SUBTOTAL(9,K34:K37)</f>
        <v>26154.14999999999</v>
      </c>
      <c r="L38" s="283"/>
    </row>
    <row r="39" spans="1:13" ht="15">
      <c r="A39" s="91">
        <v>11</v>
      </c>
      <c r="B39" s="72"/>
      <c r="C39" s="71" t="s">
        <v>161</v>
      </c>
      <c r="D39" s="72" t="s">
        <v>783</v>
      </c>
      <c r="E39" s="73" t="s">
        <v>1241</v>
      </c>
      <c r="F39" s="74">
        <v>0.58</v>
      </c>
      <c r="G39" s="74">
        <v>1.38</v>
      </c>
      <c r="H39" s="74">
        <f>G39-F39</f>
        <v>0.7999999999999999</v>
      </c>
      <c r="I39" s="75">
        <v>6.1</v>
      </c>
      <c r="J39" s="76">
        <v>550</v>
      </c>
      <c r="K39" s="18">
        <f>SUM(H39*I39*J39*1.21)</f>
        <v>3247.6399999999994</v>
      </c>
      <c r="L39" s="556"/>
      <c r="M39" s="556"/>
    </row>
    <row r="40" spans="1:11" ht="15">
      <c r="A40" s="78"/>
      <c r="B40" s="710" t="s">
        <v>162</v>
      </c>
      <c r="C40" s="711"/>
      <c r="D40" s="712"/>
      <c r="E40" s="79"/>
      <c r="F40" s="74"/>
      <c r="G40" s="74"/>
      <c r="H40" s="80">
        <f>SUBTOTAL(9,H39:H39)</f>
        <v>0.7999999999999999</v>
      </c>
      <c r="I40" s="75"/>
      <c r="J40" s="76"/>
      <c r="K40" s="19">
        <f>SUBTOTAL(9,K39:K39)</f>
        <v>3247.6399999999994</v>
      </c>
    </row>
    <row r="41" spans="1:11" s="44" customFormat="1" ht="15">
      <c r="A41" s="90"/>
      <c r="B41" s="135"/>
      <c r="C41" s="135"/>
      <c r="D41" s="135"/>
      <c r="E41" s="139"/>
      <c r="F41" s="140"/>
      <c r="G41" s="140"/>
      <c r="H41" s="194"/>
      <c r="I41" s="141"/>
      <c r="J41" s="142"/>
      <c r="K41" s="106"/>
    </row>
    <row r="42" spans="1:11" s="44" customFormat="1" ht="15">
      <c r="A42" s="90"/>
      <c r="B42" s="135"/>
      <c r="C42" s="135"/>
      <c r="D42" s="135"/>
      <c r="E42" s="139"/>
      <c r="F42" s="140"/>
      <c r="G42" s="140"/>
      <c r="H42" s="194"/>
      <c r="I42" s="141"/>
      <c r="J42" s="142"/>
      <c r="K42" s="106"/>
    </row>
    <row r="43" spans="1:11" s="44" customFormat="1" ht="15">
      <c r="A43" s="730">
        <v>1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</row>
    <row r="44" spans="1:11" s="44" customFormat="1" ht="15">
      <c r="A44" s="90"/>
      <c r="B44" s="135"/>
      <c r="C44" s="135"/>
      <c r="D44" s="135"/>
      <c r="E44" s="139"/>
      <c r="F44" s="140"/>
      <c r="G44" s="140"/>
      <c r="H44" s="194"/>
      <c r="I44" s="141"/>
      <c r="J44" s="142"/>
      <c r="K44" s="106"/>
    </row>
    <row r="45" spans="1:11" s="44" customFormat="1" ht="15.75" thickBot="1">
      <c r="A45" s="90"/>
      <c r="B45" s="135"/>
      <c r="C45" s="135"/>
      <c r="D45" s="135"/>
      <c r="E45" s="139"/>
      <c r="F45" s="140"/>
      <c r="G45" s="140"/>
      <c r="H45" s="194"/>
      <c r="I45" s="141"/>
      <c r="J45" s="142"/>
      <c r="K45" s="106"/>
    </row>
    <row r="46" spans="1:11" ht="24">
      <c r="A46" s="1" t="s">
        <v>130</v>
      </c>
      <c r="B46" s="2" t="s">
        <v>131</v>
      </c>
      <c r="C46" s="3" t="s">
        <v>132</v>
      </c>
      <c r="D46" s="4" t="s">
        <v>133</v>
      </c>
      <c r="E46" s="3" t="s">
        <v>134</v>
      </c>
      <c r="F46" s="715" t="s">
        <v>135</v>
      </c>
      <c r="G46" s="716"/>
      <c r="H46" s="21" t="s">
        <v>136</v>
      </c>
      <c r="I46" s="5" t="s">
        <v>137</v>
      </c>
      <c r="J46" s="6" t="s">
        <v>138</v>
      </c>
      <c r="K46" s="42" t="s">
        <v>139</v>
      </c>
    </row>
    <row r="47" spans="1:11" ht="15.75" thickBot="1">
      <c r="A47" s="7" t="s">
        <v>140</v>
      </c>
      <c r="B47" s="8"/>
      <c r="C47" s="12"/>
      <c r="D47" s="10"/>
      <c r="E47" s="9"/>
      <c r="F47" s="22" t="s">
        <v>141</v>
      </c>
      <c r="G47" s="23" t="s">
        <v>142</v>
      </c>
      <c r="H47" s="24" t="s">
        <v>143</v>
      </c>
      <c r="I47" s="11" t="s">
        <v>144</v>
      </c>
      <c r="J47" s="13" t="s">
        <v>145</v>
      </c>
      <c r="K47" s="43" t="s">
        <v>146</v>
      </c>
    </row>
    <row r="48" spans="1:11" ht="4.5" customHeight="1">
      <c r="A48" s="40"/>
      <c r="B48" s="583"/>
      <c r="C48" s="3"/>
      <c r="D48" s="583"/>
      <c r="E48" s="41"/>
      <c r="F48" s="584"/>
      <c r="G48" s="584"/>
      <c r="H48" s="584"/>
      <c r="I48" s="585"/>
      <c r="J48" s="3"/>
      <c r="K48" s="49"/>
    </row>
    <row r="49" spans="1:11" ht="15">
      <c r="A49" s="463">
        <v>12</v>
      </c>
      <c r="B49" s="442"/>
      <c r="C49" s="455" t="s">
        <v>881</v>
      </c>
      <c r="D49" s="218" t="s">
        <v>152</v>
      </c>
      <c r="E49" s="456" t="s">
        <v>882</v>
      </c>
      <c r="F49" s="457">
        <v>52</v>
      </c>
      <c r="G49" s="457">
        <v>57.91</v>
      </c>
      <c r="H49" s="457">
        <f>SUM(G49-F49)</f>
        <v>5.909999999999997</v>
      </c>
      <c r="I49" s="458">
        <v>6</v>
      </c>
      <c r="J49" s="458">
        <v>500</v>
      </c>
      <c r="K49" s="18">
        <f>SUM(H49*I49*J49*1.21)</f>
        <v>21453.299999999985</v>
      </c>
    </row>
    <row r="50" spans="1:11" ht="15">
      <c r="A50" s="724"/>
      <c r="B50" s="456" t="s">
        <v>1175</v>
      </c>
      <c r="C50" s="218"/>
      <c r="D50" s="218" t="s">
        <v>152</v>
      </c>
      <c r="E50" s="456" t="s">
        <v>883</v>
      </c>
      <c r="F50" s="457">
        <v>68.997</v>
      </c>
      <c r="G50" s="457">
        <v>73.665</v>
      </c>
      <c r="H50" s="457">
        <f>SUM(G50-F50)</f>
        <v>4.668000000000006</v>
      </c>
      <c r="I50" s="76">
        <v>6</v>
      </c>
      <c r="J50" s="76">
        <v>600</v>
      </c>
      <c r="K50" s="18">
        <f>SUM(H50*I50*J50*1.21)</f>
        <v>20333.80800000003</v>
      </c>
    </row>
    <row r="51" spans="1:13" ht="15">
      <c r="A51" s="724"/>
      <c r="B51" s="456"/>
      <c r="C51" s="218"/>
      <c r="D51" s="218" t="s">
        <v>152</v>
      </c>
      <c r="E51" s="456" t="s">
        <v>884</v>
      </c>
      <c r="F51" s="457">
        <v>73.665</v>
      </c>
      <c r="G51" s="457">
        <v>74.7</v>
      </c>
      <c r="H51" s="457">
        <f>SUM(G51-F51)</f>
        <v>1.0349999999999966</v>
      </c>
      <c r="I51" s="76">
        <v>6.2</v>
      </c>
      <c r="J51" s="76">
        <v>350</v>
      </c>
      <c r="K51" s="18">
        <f>SUM(H51*I51*J51*1.21)</f>
        <v>2717.5994999999916</v>
      </c>
      <c r="L51" s="519"/>
      <c r="M51" s="519"/>
    </row>
    <row r="52" spans="1:12" ht="15">
      <c r="A52" s="725"/>
      <c r="B52" s="710" t="s">
        <v>885</v>
      </c>
      <c r="C52" s="711"/>
      <c r="D52" s="712"/>
      <c r="E52" s="79"/>
      <c r="F52" s="74"/>
      <c r="G52" s="74"/>
      <c r="H52" s="80">
        <f>SUBTOTAL(9,H49:H51)</f>
        <v>11.613</v>
      </c>
      <c r="I52" s="75"/>
      <c r="J52" s="76"/>
      <c r="K52" s="19">
        <f>SUM(K49:K51)</f>
        <v>44504.707500000004</v>
      </c>
      <c r="L52" s="283"/>
    </row>
    <row r="53" spans="1:12" ht="15">
      <c r="A53" s="700">
        <v>13</v>
      </c>
      <c r="B53" s="456" t="s">
        <v>1174</v>
      </c>
      <c r="C53" s="218" t="s">
        <v>886</v>
      </c>
      <c r="D53" s="218" t="s">
        <v>152</v>
      </c>
      <c r="E53" s="456" t="s">
        <v>887</v>
      </c>
      <c r="F53" s="457">
        <v>0</v>
      </c>
      <c r="G53" s="457">
        <v>4.174</v>
      </c>
      <c r="H53" s="457">
        <f>SUM(G53-F53)</f>
        <v>4.174</v>
      </c>
      <c r="I53" s="76">
        <v>6</v>
      </c>
      <c r="J53" s="76">
        <v>600</v>
      </c>
      <c r="K53" s="18">
        <f>SUM(H53*I53*J53*1.21)</f>
        <v>18181.944000000003</v>
      </c>
      <c r="L53" s="283"/>
    </row>
    <row r="54" spans="1:12" ht="15">
      <c r="A54" s="709"/>
      <c r="B54" s="710" t="s">
        <v>888</v>
      </c>
      <c r="C54" s="711"/>
      <c r="D54" s="712"/>
      <c r="E54" s="79"/>
      <c r="F54" s="74"/>
      <c r="G54" s="74"/>
      <c r="H54" s="80">
        <f>SUBTOTAL(9,H53:H53)</f>
        <v>4.174</v>
      </c>
      <c r="I54" s="75"/>
      <c r="J54" s="76"/>
      <c r="K54" s="19">
        <f>SUM(K53:K53)</f>
        <v>18181.944000000003</v>
      </c>
      <c r="L54" s="283"/>
    </row>
    <row r="55" spans="1:12" ht="15">
      <c r="A55" s="494">
        <v>14</v>
      </c>
      <c r="B55" s="540"/>
      <c r="C55" s="218" t="s">
        <v>889</v>
      </c>
      <c r="D55" s="218" t="s">
        <v>152</v>
      </c>
      <c r="E55" s="456" t="s">
        <v>890</v>
      </c>
      <c r="F55" s="555">
        <v>46.191</v>
      </c>
      <c r="G55" s="555">
        <v>49.032</v>
      </c>
      <c r="H55" s="457">
        <f>SUM(G55-F55)</f>
        <v>2.840999999999994</v>
      </c>
      <c r="I55" s="76">
        <v>5.5</v>
      </c>
      <c r="J55" s="76">
        <v>400</v>
      </c>
      <c r="K55" s="18">
        <f>SUM(H55*I55*J55*1.21)</f>
        <v>7562.741999999984</v>
      </c>
      <c r="L55" s="543"/>
    </row>
    <row r="56" spans="1:12" ht="15">
      <c r="A56" s="570"/>
      <c r="B56" s="710" t="s">
        <v>891</v>
      </c>
      <c r="C56" s="711"/>
      <c r="D56" s="712"/>
      <c r="E56" s="79"/>
      <c r="F56" s="74"/>
      <c r="G56" s="74"/>
      <c r="H56" s="80">
        <v>2.845</v>
      </c>
      <c r="I56" s="75"/>
      <c r="J56" s="76"/>
      <c r="K56" s="19">
        <v>7573</v>
      </c>
      <c r="L56" s="543"/>
    </row>
    <row r="57" spans="1:12" ht="24">
      <c r="A57" s="201">
        <v>15</v>
      </c>
      <c r="B57" s="55"/>
      <c r="C57" s="32" t="s">
        <v>956</v>
      </c>
      <c r="D57" s="14" t="s">
        <v>156</v>
      </c>
      <c r="E57" s="59" t="s">
        <v>1180</v>
      </c>
      <c r="F57" s="60">
        <v>5.7</v>
      </c>
      <c r="G57" s="60">
        <v>8.3</v>
      </c>
      <c r="H57" s="33">
        <f>G57-F57</f>
        <v>2.6000000000000005</v>
      </c>
      <c r="I57" s="120">
        <v>6.5</v>
      </c>
      <c r="J57" s="35">
        <v>450</v>
      </c>
      <c r="K57" s="18">
        <f>SUM(H57*I57*J57)</f>
        <v>7605.000000000001</v>
      </c>
      <c r="L57" s="441"/>
    </row>
    <row r="58" spans="1:12" ht="15">
      <c r="A58" s="105"/>
      <c r="B58" s="452"/>
      <c r="C58" s="32" t="s">
        <v>956</v>
      </c>
      <c r="D58" s="14" t="s">
        <v>156</v>
      </c>
      <c r="E58" s="59" t="s">
        <v>1301</v>
      </c>
      <c r="F58" s="60">
        <v>15.7</v>
      </c>
      <c r="G58" s="60">
        <v>19.001</v>
      </c>
      <c r="H58" s="33">
        <f>G58-F58</f>
        <v>3.301000000000002</v>
      </c>
      <c r="I58" s="120">
        <v>6.1</v>
      </c>
      <c r="J58" s="35">
        <v>450</v>
      </c>
      <c r="K58" s="18">
        <f>SUM(H58*I58*J58)</f>
        <v>9061.245000000004</v>
      </c>
      <c r="L58" s="441"/>
    </row>
    <row r="59" spans="1:13" ht="15">
      <c r="A59" s="202"/>
      <c r="B59" s="710" t="s">
        <v>957</v>
      </c>
      <c r="C59" s="711"/>
      <c r="D59" s="712"/>
      <c r="E59" s="206"/>
      <c r="F59" s="60"/>
      <c r="G59" s="60"/>
      <c r="H59" s="64">
        <f>SUM(H57:H58)</f>
        <v>5.9010000000000025</v>
      </c>
      <c r="I59" s="544"/>
      <c r="J59" s="17"/>
      <c r="K59" s="19">
        <f>SUBTOTAL(9,K57:K58)</f>
        <v>16666.245000000006</v>
      </c>
      <c r="L59" s="694"/>
      <c r="M59" s="695"/>
    </row>
    <row r="60" spans="1:13" ht="15">
      <c r="A60" s="726">
        <v>16</v>
      </c>
      <c r="B60" s="359"/>
      <c r="C60" s="360" t="s">
        <v>705</v>
      </c>
      <c r="D60" s="359" t="s">
        <v>182</v>
      </c>
      <c r="E60" s="361" t="s">
        <v>1012</v>
      </c>
      <c r="F60" s="300">
        <v>15.3</v>
      </c>
      <c r="G60" s="300">
        <v>16.661</v>
      </c>
      <c r="H60" s="300">
        <f>G60-F60</f>
        <v>1.3610000000000007</v>
      </c>
      <c r="I60" s="301">
        <v>6</v>
      </c>
      <c r="J60" s="302">
        <v>450</v>
      </c>
      <c r="K60" s="102">
        <f>SUM(H60*I60*J60*1.21)</f>
        <v>4446.3870000000015</v>
      </c>
      <c r="L60" s="696"/>
      <c r="M60" s="695"/>
    </row>
    <row r="61" spans="1:13" ht="15">
      <c r="A61" s="727"/>
      <c r="B61" s="359"/>
      <c r="C61" s="360" t="s">
        <v>705</v>
      </c>
      <c r="D61" s="359" t="s">
        <v>182</v>
      </c>
      <c r="E61" s="361" t="s">
        <v>1013</v>
      </c>
      <c r="F61" s="300">
        <v>17.41</v>
      </c>
      <c r="G61" s="300">
        <v>19.8</v>
      </c>
      <c r="H61" s="300">
        <f>G61-F61</f>
        <v>2.3900000000000006</v>
      </c>
      <c r="I61" s="301">
        <v>6</v>
      </c>
      <c r="J61" s="302">
        <v>450</v>
      </c>
      <c r="K61" s="102">
        <f>SUM(H61*I61*J61*1.21)</f>
        <v>7808.130000000002</v>
      </c>
      <c r="L61" s="694"/>
      <c r="M61" s="695"/>
    </row>
    <row r="62" spans="1:13" ht="15">
      <c r="A62" s="137"/>
      <c r="B62" s="703" t="s">
        <v>706</v>
      </c>
      <c r="C62" s="704"/>
      <c r="D62" s="705"/>
      <c r="E62" s="459"/>
      <c r="F62" s="300"/>
      <c r="G62" s="300"/>
      <c r="H62" s="94">
        <f>SUBTOTAL(9,H60:H61)</f>
        <v>3.7510000000000012</v>
      </c>
      <c r="I62" s="301"/>
      <c r="J62" s="302"/>
      <c r="K62" s="68">
        <f>SUBTOTAL(9,K60:K61)</f>
        <v>12254.517000000003</v>
      </c>
      <c r="L62" s="696"/>
      <c r="M62" s="695"/>
    </row>
    <row r="63" spans="1:12" ht="15">
      <c r="A63" s="713">
        <v>17</v>
      </c>
      <c r="B63" s="72"/>
      <c r="C63" s="71" t="s">
        <v>169</v>
      </c>
      <c r="D63" s="72" t="s">
        <v>159</v>
      </c>
      <c r="E63" s="73" t="s">
        <v>1083</v>
      </c>
      <c r="F63" s="74">
        <v>2.43</v>
      </c>
      <c r="G63" s="74">
        <v>9.95</v>
      </c>
      <c r="H63" s="74">
        <f>SUM(G63-F63)</f>
        <v>7.52</v>
      </c>
      <c r="I63" s="75">
        <v>5</v>
      </c>
      <c r="J63" s="76">
        <v>480</v>
      </c>
      <c r="K63" s="18">
        <f>SUM(H63*I63*J63*1.21)</f>
        <v>21838.079999999994</v>
      </c>
      <c r="L63" s="441"/>
    </row>
    <row r="64" spans="1:12" ht="15">
      <c r="A64" s="714"/>
      <c r="B64" s="70"/>
      <c r="C64" s="460" t="s">
        <v>169</v>
      </c>
      <c r="D64" s="70" t="s">
        <v>159</v>
      </c>
      <c r="E64" s="73" t="s">
        <v>1084</v>
      </c>
      <c r="F64" s="86">
        <v>20.034</v>
      </c>
      <c r="G64" s="86">
        <v>20.659</v>
      </c>
      <c r="H64" s="86">
        <f>SUM(G64-F64)</f>
        <v>0.625</v>
      </c>
      <c r="I64" s="87">
        <v>12.3</v>
      </c>
      <c r="J64" s="88">
        <v>480</v>
      </c>
      <c r="K64" s="461">
        <f>SUM(H64*I64*J64*1.21)</f>
        <v>4464.9</v>
      </c>
      <c r="L64" s="441"/>
    </row>
    <row r="65" spans="1:11" ht="15">
      <c r="A65" s="185"/>
      <c r="B65" s="710" t="s">
        <v>170</v>
      </c>
      <c r="C65" s="711"/>
      <c r="D65" s="712"/>
      <c r="E65" s="79"/>
      <c r="F65" s="74"/>
      <c r="G65" s="74"/>
      <c r="H65" s="80">
        <f>SUBTOTAL(9,H63:H64)</f>
        <v>8.145</v>
      </c>
      <c r="I65" s="75"/>
      <c r="J65" s="76"/>
      <c r="K65" s="19">
        <f>SUBTOTAL(9,K63:K64)</f>
        <v>26302.979999999996</v>
      </c>
    </row>
    <row r="66" spans="1:13" ht="15">
      <c r="A66" s="136">
        <v>18</v>
      </c>
      <c r="B66" s="359" t="s">
        <v>1176</v>
      </c>
      <c r="C66" s="360" t="s">
        <v>889</v>
      </c>
      <c r="D66" s="359" t="s">
        <v>159</v>
      </c>
      <c r="E66" s="361" t="s">
        <v>1085</v>
      </c>
      <c r="F66" s="300">
        <v>8.291</v>
      </c>
      <c r="G66" s="300">
        <v>9.244</v>
      </c>
      <c r="H66" s="462">
        <f>G66-F66</f>
        <v>0.9529999999999994</v>
      </c>
      <c r="I66" s="301">
        <v>6</v>
      </c>
      <c r="J66" s="302">
        <v>480</v>
      </c>
      <c r="K66" s="102">
        <f>SUM(H66*I66*J66*1.21)</f>
        <v>3321.014399999998</v>
      </c>
      <c r="L66" s="519"/>
      <c r="M66" s="519"/>
    </row>
    <row r="67" spans="1:11" ht="15">
      <c r="A67" s="137"/>
      <c r="B67" s="703" t="s">
        <v>891</v>
      </c>
      <c r="C67" s="704"/>
      <c r="D67" s="705"/>
      <c r="E67" s="101"/>
      <c r="F67" s="300"/>
      <c r="G67" s="300"/>
      <c r="H67" s="94">
        <f>SUBTOTAL(9,H66:H66)</f>
        <v>0.9529999999999994</v>
      </c>
      <c r="I67" s="301"/>
      <c r="J67" s="302"/>
      <c r="K67" s="68">
        <f>SUBTOTAL(9,K66:K66)</f>
        <v>3321.014399999998</v>
      </c>
    </row>
    <row r="68" spans="1:11" ht="15">
      <c r="A68" s="136">
        <v>19</v>
      </c>
      <c r="B68" s="359"/>
      <c r="C68" s="360" t="s">
        <v>853</v>
      </c>
      <c r="D68" s="359" t="s">
        <v>159</v>
      </c>
      <c r="E68" s="361" t="s">
        <v>1086</v>
      </c>
      <c r="F68" s="300">
        <v>31.346</v>
      </c>
      <c r="G68" s="300">
        <v>34.604</v>
      </c>
      <c r="H68" s="462">
        <f>G68-F68</f>
        <v>3.257999999999999</v>
      </c>
      <c r="I68" s="301">
        <v>7.5</v>
      </c>
      <c r="J68" s="302">
        <v>480</v>
      </c>
      <c r="K68" s="102">
        <f>SUM(H68*I68*J68*1.21)</f>
        <v>14191.847999999996</v>
      </c>
    </row>
    <row r="69" spans="1:11" ht="15">
      <c r="A69" s="137"/>
      <c r="B69" s="703" t="s">
        <v>858</v>
      </c>
      <c r="C69" s="704"/>
      <c r="D69" s="705"/>
      <c r="E69" s="101"/>
      <c r="F69" s="300"/>
      <c r="G69" s="300"/>
      <c r="H69" s="94">
        <f>SUBTOTAL(9,H68:H68)</f>
        <v>3.257999999999999</v>
      </c>
      <c r="I69" s="301"/>
      <c r="J69" s="302"/>
      <c r="K69" s="68">
        <f>SUBTOTAL(9,K68:K68)</f>
        <v>14191.847999999996</v>
      </c>
    </row>
    <row r="70" spans="1:13" ht="15">
      <c r="A70" s="136">
        <v>20</v>
      </c>
      <c r="B70" s="359"/>
      <c r="C70" s="360" t="s">
        <v>821</v>
      </c>
      <c r="D70" s="359" t="s">
        <v>182</v>
      </c>
      <c r="E70" s="361" t="s">
        <v>1130</v>
      </c>
      <c r="F70" s="300">
        <v>17.116</v>
      </c>
      <c r="G70" s="300">
        <v>21.095</v>
      </c>
      <c r="H70" s="462">
        <f>G70-F70</f>
        <v>3.978999999999999</v>
      </c>
      <c r="I70" s="301">
        <v>6</v>
      </c>
      <c r="J70" s="302">
        <v>480</v>
      </c>
      <c r="K70" s="102">
        <f>SUM(H70*I70*J70*1.21)</f>
        <v>13866.019199999995</v>
      </c>
      <c r="L70" s="729"/>
      <c r="M70" s="695"/>
    </row>
    <row r="71" spans="1:13" ht="15">
      <c r="A71" s="137"/>
      <c r="B71" s="703" t="s">
        <v>1131</v>
      </c>
      <c r="C71" s="704"/>
      <c r="D71" s="705"/>
      <c r="E71" s="101"/>
      <c r="F71" s="300"/>
      <c r="G71" s="300"/>
      <c r="H71" s="94">
        <f>SUBTOTAL(9,H70:H70)</f>
        <v>3.978999999999999</v>
      </c>
      <c r="I71" s="301"/>
      <c r="J71" s="302"/>
      <c r="K71" s="68">
        <f>SUBTOTAL(9,K70:K70)</f>
        <v>13866.019199999995</v>
      </c>
      <c r="L71" s="720"/>
      <c r="M71" s="695"/>
    </row>
    <row r="72" spans="1:13" ht="15">
      <c r="A72" s="136">
        <v>21</v>
      </c>
      <c r="B72" s="359"/>
      <c r="C72" s="360" t="s">
        <v>4</v>
      </c>
      <c r="D72" s="359" t="s">
        <v>182</v>
      </c>
      <c r="E72" s="361" t="s">
        <v>1132</v>
      </c>
      <c r="F72" s="300">
        <v>14.142</v>
      </c>
      <c r="G72" s="300">
        <v>14.478</v>
      </c>
      <c r="H72" s="462">
        <f>G72-F72</f>
        <v>0.3360000000000003</v>
      </c>
      <c r="I72" s="301">
        <v>8</v>
      </c>
      <c r="J72" s="302">
        <v>600</v>
      </c>
      <c r="K72" s="102">
        <f>SUM(H72*I72*J72*1.21)</f>
        <v>1951.4880000000019</v>
      </c>
      <c r="L72" s="729"/>
      <c r="M72" s="695"/>
    </row>
    <row r="73" spans="1:13" ht="15">
      <c r="A73" s="520"/>
      <c r="B73" s="703" t="s">
        <v>1131</v>
      </c>
      <c r="C73" s="704"/>
      <c r="D73" s="705"/>
      <c r="E73" s="101"/>
      <c r="F73" s="300"/>
      <c r="G73" s="300"/>
      <c r="H73" s="94">
        <f>SUBTOTAL(9,H72:H72)</f>
        <v>0.3360000000000003</v>
      </c>
      <c r="I73" s="301"/>
      <c r="J73" s="302"/>
      <c r="K73" s="68">
        <f>SUBTOTAL(9,K72:K72)</f>
        <v>1951.4880000000019</v>
      </c>
      <c r="L73" s="720"/>
      <c r="M73" s="695"/>
    </row>
    <row r="74" spans="1:13" ht="15">
      <c r="A74" s="728">
        <v>22</v>
      </c>
      <c r="B74" s="577"/>
      <c r="C74" s="578" t="s">
        <v>1190</v>
      </c>
      <c r="D74" s="578" t="s">
        <v>152</v>
      </c>
      <c r="E74" s="577" t="s">
        <v>1191</v>
      </c>
      <c r="F74" s="579">
        <v>0</v>
      </c>
      <c r="G74" s="578">
        <v>7.037</v>
      </c>
      <c r="H74" s="457">
        <f aca="true" t="shared" si="0" ref="H74:H80">SUM(G74-F74)</f>
        <v>7.037</v>
      </c>
      <c r="I74" s="580">
        <v>6.3</v>
      </c>
      <c r="J74" s="578">
        <v>100</v>
      </c>
      <c r="K74" s="18">
        <f>SUM(H74*I74*J74*1.21)</f>
        <v>5364.3051000000005</v>
      </c>
      <c r="L74" s="729"/>
      <c r="M74" s="695"/>
    </row>
    <row r="75" spans="1:13" ht="15">
      <c r="A75" s="702"/>
      <c r="B75" s="697" t="s">
        <v>1192</v>
      </c>
      <c r="C75" s="698"/>
      <c r="D75" s="699"/>
      <c r="E75" s="577"/>
      <c r="F75" s="577"/>
      <c r="G75" s="577"/>
      <c r="H75" s="581">
        <v>7.037</v>
      </c>
      <c r="I75" s="577"/>
      <c r="J75" s="577"/>
      <c r="K75" s="19">
        <v>5364</v>
      </c>
      <c r="L75" s="720"/>
      <c r="M75" s="695"/>
    </row>
    <row r="76" spans="1:13" ht="15">
      <c r="A76" s="728">
        <v>23</v>
      </c>
      <c r="B76" s="577"/>
      <c r="C76" s="578" t="s">
        <v>1128</v>
      </c>
      <c r="D76" s="578" t="s">
        <v>152</v>
      </c>
      <c r="E76" s="577" t="s">
        <v>1193</v>
      </c>
      <c r="F76" s="580">
        <v>36.538</v>
      </c>
      <c r="G76" s="578">
        <v>46.664</v>
      </c>
      <c r="H76" s="457">
        <f t="shared" si="0"/>
        <v>10.126000000000005</v>
      </c>
      <c r="I76" s="578">
        <v>6.2</v>
      </c>
      <c r="J76" s="578">
        <v>800</v>
      </c>
      <c r="K76" s="18">
        <f>SUM(H76*I76*J76*1.21)</f>
        <v>60772.20160000003</v>
      </c>
      <c r="L76" s="729"/>
      <c r="M76" s="695"/>
    </row>
    <row r="77" spans="1:13" ht="15">
      <c r="A77" s="702"/>
      <c r="B77" s="697" t="s">
        <v>902</v>
      </c>
      <c r="C77" s="698"/>
      <c r="D77" s="699"/>
      <c r="E77" s="577"/>
      <c r="F77" s="580"/>
      <c r="G77" s="578"/>
      <c r="H77" s="581">
        <v>10.126</v>
      </c>
      <c r="I77" s="578"/>
      <c r="J77" s="578"/>
      <c r="K77" s="19">
        <v>60772</v>
      </c>
      <c r="L77" s="720"/>
      <c r="M77" s="695"/>
    </row>
    <row r="78" spans="1:13" ht="15">
      <c r="A78" s="728">
        <v>24</v>
      </c>
      <c r="B78" s="359" t="s">
        <v>1176</v>
      </c>
      <c r="C78" s="578" t="s">
        <v>1194</v>
      </c>
      <c r="D78" s="578" t="s">
        <v>152</v>
      </c>
      <c r="E78" s="577" t="s">
        <v>1195</v>
      </c>
      <c r="F78" s="582">
        <v>45.42</v>
      </c>
      <c r="G78" s="578">
        <v>46.454</v>
      </c>
      <c r="H78" s="457">
        <f t="shared" si="0"/>
        <v>1.033999999999999</v>
      </c>
      <c r="I78" s="578">
        <v>6.2</v>
      </c>
      <c r="J78" s="578">
        <v>800</v>
      </c>
      <c r="K78" s="18">
        <f>SUM(H78*I78*J78*1.21)</f>
        <v>6205.654399999994</v>
      </c>
      <c r="L78" s="729"/>
      <c r="M78" s="695"/>
    </row>
    <row r="79" spans="1:13" ht="15">
      <c r="A79" s="702"/>
      <c r="B79" s="697" t="s">
        <v>1197</v>
      </c>
      <c r="C79" s="698"/>
      <c r="D79" s="699"/>
      <c r="E79" s="577"/>
      <c r="F79" s="582"/>
      <c r="G79" s="578"/>
      <c r="H79" s="581">
        <v>1.034</v>
      </c>
      <c r="I79" s="578"/>
      <c r="J79" s="578"/>
      <c r="K79" s="19">
        <v>6206</v>
      </c>
      <c r="L79" s="720"/>
      <c r="M79" s="695"/>
    </row>
    <row r="80" spans="1:13" ht="15">
      <c r="A80" s="728">
        <v>25</v>
      </c>
      <c r="B80" s="577"/>
      <c r="C80" s="578" t="s">
        <v>1188</v>
      </c>
      <c r="D80" s="578" t="s">
        <v>152</v>
      </c>
      <c r="E80" s="577" t="s">
        <v>1196</v>
      </c>
      <c r="F80" s="457">
        <v>0</v>
      </c>
      <c r="G80" s="457">
        <v>12.2</v>
      </c>
      <c r="H80" s="457">
        <f t="shared" si="0"/>
        <v>12.2</v>
      </c>
      <c r="I80" s="455">
        <v>6.3</v>
      </c>
      <c r="J80" s="456">
        <v>500</v>
      </c>
      <c r="K80" s="18">
        <f>SUM(H80*I80*J80*1.21)</f>
        <v>46500.299999999996</v>
      </c>
      <c r="L80" s="729"/>
      <c r="M80" s="695"/>
    </row>
    <row r="81" spans="1:13" ht="15">
      <c r="A81" s="702"/>
      <c r="B81" s="697" t="s">
        <v>1189</v>
      </c>
      <c r="C81" s="698"/>
      <c r="D81" s="699"/>
      <c r="E81" s="577"/>
      <c r="F81" s="577"/>
      <c r="G81" s="577"/>
      <c r="H81" s="581">
        <v>12.2</v>
      </c>
      <c r="I81" s="577"/>
      <c r="J81" s="577"/>
      <c r="K81" s="402">
        <v>46500</v>
      </c>
      <c r="L81" s="720"/>
      <c r="M81" s="695"/>
    </row>
    <row r="82" spans="1:13" ht="15">
      <c r="A82" s="700">
        <v>26</v>
      </c>
      <c r="B82" s="14" t="s">
        <v>1175</v>
      </c>
      <c r="C82" s="32" t="s">
        <v>154</v>
      </c>
      <c r="D82" s="14" t="s">
        <v>148</v>
      </c>
      <c r="E82" s="59" t="s">
        <v>1238</v>
      </c>
      <c r="F82" s="60">
        <v>25.753</v>
      </c>
      <c r="G82" s="60">
        <v>26.933</v>
      </c>
      <c r="H82" s="175">
        <f>G82-F82</f>
        <v>1.1799999999999997</v>
      </c>
      <c r="I82" s="34">
        <v>6</v>
      </c>
      <c r="J82" s="35">
        <v>852.8</v>
      </c>
      <c r="K82" s="18">
        <f>SUM(H82*I82*J82*1.21)</f>
        <v>7305.767039999997</v>
      </c>
      <c r="L82" s="519"/>
      <c r="M82" s="519"/>
    </row>
    <row r="83" spans="1:13" ht="15">
      <c r="A83" s="701"/>
      <c r="B83" s="14" t="s">
        <v>1175</v>
      </c>
      <c r="C83" s="32" t="s">
        <v>154</v>
      </c>
      <c r="D83" s="14" t="s">
        <v>148</v>
      </c>
      <c r="E83" s="59" t="s">
        <v>1239</v>
      </c>
      <c r="F83" s="60">
        <v>26.933</v>
      </c>
      <c r="G83" s="60">
        <v>27.793</v>
      </c>
      <c r="H83" s="175">
        <f>SUM(G83-F83)</f>
        <v>0.8599999999999994</v>
      </c>
      <c r="I83" s="34">
        <v>6</v>
      </c>
      <c r="J83" s="35">
        <v>852.8</v>
      </c>
      <c r="K83" s="18">
        <f>SUM(H83*I83*J83*1.21)</f>
        <v>5324.542079999996</v>
      </c>
      <c r="L83" s="519"/>
      <c r="M83" s="519"/>
    </row>
    <row r="84" spans="1:13" ht="15">
      <c r="A84" s="702"/>
      <c r="B84" s="697" t="s">
        <v>155</v>
      </c>
      <c r="C84" s="698"/>
      <c r="D84" s="699"/>
      <c r="E84" s="59"/>
      <c r="F84" s="60"/>
      <c r="G84" s="60"/>
      <c r="H84" s="176">
        <f>SUM(H82:H83)</f>
        <v>2.039999999999999</v>
      </c>
      <c r="I84" s="34"/>
      <c r="J84" s="35"/>
      <c r="K84" s="19">
        <f>SUBTOTAL(9,K82:K83)</f>
        <v>12630.309119999993</v>
      </c>
      <c r="L84" s="519"/>
      <c r="M84" s="519"/>
    </row>
    <row r="85" spans="1:13" s="44" customFormat="1" ht="15">
      <c r="A85" s="311"/>
      <c r="B85" s="90"/>
      <c r="C85" s="267"/>
      <c r="D85" s="90"/>
      <c r="E85" s="139"/>
      <c r="F85" s="140"/>
      <c r="G85" s="140"/>
      <c r="H85" s="140"/>
      <c r="I85" s="141"/>
      <c r="J85" s="472"/>
      <c r="K85" s="268"/>
      <c r="L85" s="587"/>
      <c r="M85" s="587"/>
    </row>
    <row r="86" spans="1:13" s="44" customFormat="1" ht="15">
      <c r="A86" s="586"/>
      <c r="B86" s="90"/>
      <c r="C86" s="267"/>
      <c r="D86" s="90"/>
      <c r="E86" s="139"/>
      <c r="F86" s="140"/>
      <c r="G86" s="140"/>
      <c r="H86" s="140"/>
      <c r="I86" s="141"/>
      <c r="J86" s="472"/>
      <c r="K86" s="268"/>
      <c r="L86" s="587"/>
      <c r="M86" s="587"/>
    </row>
    <row r="87" spans="1:11" s="44" customFormat="1" ht="15">
      <c r="A87" s="732">
        <v>2</v>
      </c>
      <c r="B87" s="733"/>
      <c r="C87" s="733"/>
      <c r="D87" s="733"/>
      <c r="E87" s="733"/>
      <c r="F87" s="733"/>
      <c r="G87" s="733"/>
      <c r="H87" s="733"/>
      <c r="I87" s="733"/>
      <c r="J87" s="733"/>
      <c r="K87" s="733"/>
    </row>
    <row r="88" spans="1:11" s="44" customFormat="1" ht="15">
      <c r="A88" s="732"/>
      <c r="B88" s="733"/>
      <c r="C88" s="733"/>
      <c r="D88" s="733"/>
      <c r="E88" s="733"/>
      <c r="F88" s="733"/>
      <c r="G88" s="733"/>
      <c r="H88" s="733"/>
      <c r="I88" s="733"/>
      <c r="J88" s="733"/>
      <c r="K88" s="733"/>
    </row>
    <row r="89" spans="1:11" s="44" customFormat="1" ht="15.75" thickBot="1">
      <c r="A89" s="732"/>
      <c r="B89" s="733"/>
      <c r="C89" s="733"/>
      <c r="D89" s="733"/>
      <c r="E89" s="733"/>
      <c r="F89" s="733"/>
      <c r="G89" s="733"/>
      <c r="H89" s="733"/>
      <c r="I89" s="733"/>
      <c r="J89" s="733"/>
      <c r="K89" s="733"/>
    </row>
    <row r="90" spans="1:11" ht="24">
      <c r="A90" s="1" t="s">
        <v>130</v>
      </c>
      <c r="B90" s="2" t="s">
        <v>131</v>
      </c>
      <c r="C90" s="3" t="s">
        <v>132</v>
      </c>
      <c r="D90" s="4" t="s">
        <v>133</v>
      </c>
      <c r="E90" s="3" t="s">
        <v>134</v>
      </c>
      <c r="F90" s="715" t="s">
        <v>135</v>
      </c>
      <c r="G90" s="716"/>
      <c r="H90" s="21" t="s">
        <v>136</v>
      </c>
      <c r="I90" s="5" t="s">
        <v>137</v>
      </c>
      <c r="J90" s="6" t="s">
        <v>138</v>
      </c>
      <c r="K90" s="42" t="s">
        <v>139</v>
      </c>
    </row>
    <row r="91" spans="1:11" ht="15.75" thickBot="1">
      <c r="A91" s="7" t="s">
        <v>140</v>
      </c>
      <c r="B91" s="8"/>
      <c r="C91" s="12"/>
      <c r="D91" s="10"/>
      <c r="E91" s="9"/>
      <c r="F91" s="22" t="s">
        <v>141</v>
      </c>
      <c r="G91" s="23" t="s">
        <v>142</v>
      </c>
      <c r="H91" s="24" t="s">
        <v>143</v>
      </c>
      <c r="I91" s="11" t="s">
        <v>144</v>
      </c>
      <c r="J91" s="13" t="s">
        <v>145</v>
      </c>
      <c r="K91" s="43" t="s">
        <v>146</v>
      </c>
    </row>
    <row r="92" spans="1:11" ht="4.5" customHeight="1">
      <c r="A92" s="40"/>
      <c r="B92" s="583"/>
      <c r="C92" s="3"/>
      <c r="D92" s="583"/>
      <c r="E92" s="41"/>
      <c r="F92" s="584"/>
      <c r="G92" s="584"/>
      <c r="H92" s="584"/>
      <c r="I92" s="585"/>
      <c r="J92" s="3"/>
      <c r="K92" s="49"/>
    </row>
    <row r="93" spans="1:13" ht="15">
      <c r="A93" s="700">
        <v>27</v>
      </c>
      <c r="B93" s="138"/>
      <c r="C93" s="71" t="s">
        <v>161</v>
      </c>
      <c r="D93" s="72" t="s">
        <v>783</v>
      </c>
      <c r="E93" s="73" t="s">
        <v>1242</v>
      </c>
      <c r="F93" s="74">
        <v>2.669</v>
      </c>
      <c r="G93" s="74">
        <v>2.86</v>
      </c>
      <c r="H93" s="74">
        <f>G93-F93</f>
        <v>0.19099999999999984</v>
      </c>
      <c r="I93" s="75">
        <v>6.1</v>
      </c>
      <c r="J93" s="120">
        <v>550</v>
      </c>
      <c r="K93" s="18">
        <f>SUM(H93*I93*J93*1.21)</f>
        <v>775.3740499999992</v>
      </c>
      <c r="L93" s="519"/>
      <c r="M93" s="519"/>
    </row>
    <row r="94" spans="1:13" ht="15">
      <c r="A94" s="701"/>
      <c r="B94" s="138"/>
      <c r="C94" s="71" t="s">
        <v>161</v>
      </c>
      <c r="D94" s="72" t="s">
        <v>783</v>
      </c>
      <c r="E94" s="73" t="s">
        <v>1243</v>
      </c>
      <c r="F94" s="74">
        <v>3.28</v>
      </c>
      <c r="G94" s="74">
        <v>3.68</v>
      </c>
      <c r="H94" s="74">
        <f>G94-F94</f>
        <v>0.40000000000000036</v>
      </c>
      <c r="I94" s="75">
        <v>6.1</v>
      </c>
      <c r="J94" s="120">
        <v>550</v>
      </c>
      <c r="K94" s="18">
        <f>SUM(H94*I94*J94*1.21)</f>
        <v>1623.8200000000013</v>
      </c>
      <c r="L94" s="519"/>
      <c r="M94" s="519"/>
    </row>
    <row r="95" spans="1:11" ht="15">
      <c r="A95" s="702"/>
      <c r="B95" s="710" t="s">
        <v>162</v>
      </c>
      <c r="C95" s="711"/>
      <c r="D95" s="712"/>
      <c r="E95" s="79"/>
      <c r="F95" s="74"/>
      <c r="G95" s="74"/>
      <c r="H95" s="80">
        <f>SUBTOTAL(9,H93:H94)</f>
        <v>0.5910000000000002</v>
      </c>
      <c r="I95" s="75"/>
      <c r="J95" s="120"/>
      <c r="K95" s="19">
        <f>SUBTOTAL(9,K93:K94)</f>
        <v>2399.1940500000005</v>
      </c>
    </row>
    <row r="96" spans="1:13" ht="15">
      <c r="A96" s="728">
        <v>28</v>
      </c>
      <c r="B96" s="577"/>
      <c r="C96" s="578" t="s">
        <v>889</v>
      </c>
      <c r="D96" s="72" t="s">
        <v>783</v>
      </c>
      <c r="E96" s="577" t="s">
        <v>1300</v>
      </c>
      <c r="F96" s="457">
        <v>0</v>
      </c>
      <c r="G96" s="457">
        <v>1.985</v>
      </c>
      <c r="H96" s="457">
        <f>SUM(G96-F96)</f>
        <v>1.985</v>
      </c>
      <c r="I96" s="455">
        <v>6</v>
      </c>
      <c r="J96" s="218">
        <v>950</v>
      </c>
      <c r="K96" s="18">
        <f>SUM(H96*I96*J96*1.21)</f>
        <v>13690.545</v>
      </c>
      <c r="L96" s="729"/>
      <c r="M96" s="695"/>
    </row>
    <row r="97" spans="1:13" ht="15">
      <c r="A97" s="702"/>
      <c r="B97" s="697" t="s">
        <v>891</v>
      </c>
      <c r="C97" s="698"/>
      <c r="D97" s="699"/>
      <c r="E97" s="577"/>
      <c r="F97" s="577"/>
      <c r="G97" s="577"/>
      <c r="H97" s="581">
        <v>12.2</v>
      </c>
      <c r="I97" s="577"/>
      <c r="J97" s="580"/>
      <c r="K97" s="402">
        <f>SUM(K96)</f>
        <v>13690.545</v>
      </c>
      <c r="L97" s="720"/>
      <c r="M97" s="695"/>
    </row>
    <row r="98" spans="1:11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5">
      <c r="A99" s="44"/>
      <c r="B99" s="44"/>
      <c r="C99" s="44"/>
      <c r="D99" s="44"/>
      <c r="E99" s="44"/>
      <c r="F99" s="44"/>
      <c r="G99" s="44"/>
      <c r="H99" s="673"/>
      <c r="I99" s="44"/>
      <c r="J99" s="44"/>
      <c r="K99" s="670"/>
    </row>
    <row r="100" spans="1:11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5">
      <c r="A132" s="717">
        <v>3</v>
      </c>
      <c r="B132" s="718"/>
      <c r="C132" s="718"/>
      <c r="D132" s="718"/>
      <c r="E132" s="718"/>
      <c r="F132" s="718"/>
      <c r="G132" s="718"/>
      <c r="H132" s="718"/>
      <c r="I132" s="718"/>
      <c r="J132" s="718"/>
      <c r="K132" s="718"/>
    </row>
    <row r="133" spans="1:11" ht="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1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ht="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ht="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ht="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ht="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  <row r="174" spans="1:11" ht="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ht="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</row>
    <row r="176" spans="1:11" ht="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</row>
    <row r="177" spans="1:11" ht="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ht="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ht="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ht="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ht="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1:11" ht="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ht="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ht="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 ht="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 ht="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 ht="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ht="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 ht="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 ht="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ht="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ht="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1:11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1:11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1:11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1:11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1:11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1:11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1:11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1:11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1:11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1:11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</sheetData>
  <sheetProtection/>
  <mergeCells count="59">
    <mergeCell ref="L80:M81"/>
    <mergeCell ref="L78:M79"/>
    <mergeCell ref="A74:A75"/>
    <mergeCell ref="F46:G46"/>
    <mergeCell ref="A43:K43"/>
    <mergeCell ref="F90:G90"/>
    <mergeCell ref="A89:K89"/>
    <mergeCell ref="A88:K88"/>
    <mergeCell ref="A87:K87"/>
    <mergeCell ref="B69:D69"/>
    <mergeCell ref="A96:A97"/>
    <mergeCell ref="B97:D97"/>
    <mergeCell ref="L96:M97"/>
    <mergeCell ref="A80:A81"/>
    <mergeCell ref="B81:D81"/>
    <mergeCell ref="L74:M75"/>
    <mergeCell ref="L76:M77"/>
    <mergeCell ref="A93:A95"/>
    <mergeCell ref="B95:D95"/>
    <mergeCell ref="A78:A79"/>
    <mergeCell ref="B79:D79"/>
    <mergeCell ref="L70:M71"/>
    <mergeCell ref="L72:M73"/>
    <mergeCell ref="B71:D71"/>
    <mergeCell ref="B73:D73"/>
    <mergeCell ref="B77:D77"/>
    <mergeCell ref="B75:D75"/>
    <mergeCell ref="A76:A77"/>
    <mergeCell ref="B59:D59"/>
    <mergeCell ref="B65:D65"/>
    <mergeCell ref="A63:A64"/>
    <mergeCell ref="B62:D62"/>
    <mergeCell ref="B67:D67"/>
    <mergeCell ref="B40:D40"/>
    <mergeCell ref="B33:D33"/>
    <mergeCell ref="B52:D52"/>
    <mergeCell ref="A50:A52"/>
    <mergeCell ref="B56:D56"/>
    <mergeCell ref="A60:A61"/>
    <mergeCell ref="F3:G3"/>
    <mergeCell ref="B9:D9"/>
    <mergeCell ref="A132:K132"/>
    <mergeCell ref="L61:M62"/>
    <mergeCell ref="L16:O17"/>
    <mergeCell ref="B17:D17"/>
    <mergeCell ref="B15:D15"/>
    <mergeCell ref="B19:D19"/>
    <mergeCell ref="B21:D21"/>
    <mergeCell ref="B54:D54"/>
    <mergeCell ref="L59:M60"/>
    <mergeCell ref="B84:D84"/>
    <mergeCell ref="A82:A84"/>
    <mergeCell ref="B24:D24"/>
    <mergeCell ref="B26:D26"/>
    <mergeCell ref="B28:D28"/>
    <mergeCell ref="A53:A54"/>
    <mergeCell ref="B30:D30"/>
    <mergeCell ref="A34:A37"/>
    <mergeCell ref="B38:D38"/>
  </mergeCells>
  <printOptions horizontalCentered="1"/>
  <pageMargins left="0.31496062992125984" right="0.31496062992125984" top="0.7874015748031497" bottom="0.3937007874015748" header="0.31496062992125984" footer="0.31496062992125984"/>
  <pageSetup fitToHeight="3" fitToWidth="3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1"/>
  <sheetViews>
    <sheetView showGridLines="0" zoomScaleSheetLayoutView="100" workbookViewId="0" topLeftCell="A1">
      <selection activeCell="M270" sqref="M270"/>
    </sheetView>
  </sheetViews>
  <sheetFormatPr defaultColWidth="9.140625" defaultRowHeight="15"/>
  <cols>
    <col min="1" max="1" width="5.00390625" style="0" customWidth="1"/>
    <col min="2" max="2" width="14.00390625" style="0" customWidth="1"/>
    <col min="4" max="4" width="7.421875" style="0" customWidth="1"/>
    <col min="5" max="5" width="46.421875" style="0" customWidth="1"/>
    <col min="6" max="6" width="8.421875" style="0" customWidth="1"/>
    <col min="7" max="7" width="7.421875" style="0" customWidth="1"/>
    <col min="8" max="8" width="7.8515625" style="0" customWidth="1"/>
    <col min="9" max="9" width="7.421875" style="0" customWidth="1"/>
    <col min="10" max="10" width="9.57421875" style="0" customWidth="1"/>
    <col min="11" max="11" width="11.28125" style="0" customWidth="1"/>
    <col min="12" max="12" width="19.421875" style="0" customWidth="1"/>
    <col min="13" max="13" width="27.7109375" style="0" customWidth="1"/>
    <col min="15" max="15" width="20.8515625" style="0" customWidth="1"/>
    <col min="16" max="16" width="17.7109375" style="0" customWidth="1"/>
  </cols>
  <sheetData>
    <row r="1" spans="1:5" ht="15">
      <c r="A1" s="278" t="s">
        <v>151</v>
      </c>
      <c r="B1" s="278"/>
      <c r="C1" s="278"/>
      <c r="D1" s="278"/>
      <c r="E1" s="278"/>
    </row>
    <row r="2" spans="1:5" ht="5.25" customHeight="1" thickBot="1">
      <c r="A2" s="289"/>
      <c r="B2" s="289"/>
      <c r="C2" s="289"/>
      <c r="D2" s="289"/>
      <c r="E2" s="289"/>
    </row>
    <row r="3" spans="1:12" ht="36">
      <c r="A3" s="145" t="s">
        <v>130</v>
      </c>
      <c r="B3" s="146" t="s">
        <v>131</v>
      </c>
      <c r="C3" s="147" t="s">
        <v>132</v>
      </c>
      <c r="D3" s="148" t="s">
        <v>133</v>
      </c>
      <c r="E3" s="148" t="s">
        <v>134</v>
      </c>
      <c r="F3" s="734" t="s">
        <v>135</v>
      </c>
      <c r="G3" s="735"/>
      <c r="H3" s="149" t="s">
        <v>136</v>
      </c>
      <c r="I3" s="150" t="s">
        <v>137</v>
      </c>
      <c r="J3" s="151" t="s">
        <v>138</v>
      </c>
      <c r="K3" s="291" t="s">
        <v>139</v>
      </c>
      <c r="L3" s="152"/>
    </row>
    <row r="4" spans="1:12" ht="15" customHeight="1" thickBot="1">
      <c r="A4" s="153" t="s">
        <v>140</v>
      </c>
      <c r="B4" s="154"/>
      <c r="C4" s="155"/>
      <c r="D4" s="156"/>
      <c r="E4" s="157"/>
      <c r="F4" s="158" t="s">
        <v>141</v>
      </c>
      <c r="G4" s="159" t="s">
        <v>142</v>
      </c>
      <c r="H4" s="160" t="s">
        <v>143</v>
      </c>
      <c r="I4" s="161" t="s">
        <v>144</v>
      </c>
      <c r="J4" s="162" t="s">
        <v>145</v>
      </c>
      <c r="K4" s="292" t="s">
        <v>146</v>
      </c>
      <c r="L4" s="152"/>
    </row>
    <row r="5" spans="1:12" ht="4.5" customHeight="1">
      <c r="A5" s="163"/>
      <c r="B5" s="164"/>
      <c r="C5" s="165"/>
      <c r="D5" s="164"/>
      <c r="E5" s="166"/>
      <c r="F5" s="167"/>
      <c r="G5" s="167"/>
      <c r="H5" s="167"/>
      <c r="I5" s="168"/>
      <c r="J5" s="165"/>
      <c r="K5" s="169"/>
      <c r="L5" s="152"/>
    </row>
    <row r="6" spans="1:12" ht="15">
      <c r="A6" s="91">
        <v>1</v>
      </c>
      <c r="B6" s="72" t="s">
        <v>1174</v>
      </c>
      <c r="C6" s="71" t="s">
        <v>176</v>
      </c>
      <c r="D6" s="72" t="s">
        <v>152</v>
      </c>
      <c r="E6" s="73" t="s">
        <v>177</v>
      </c>
      <c r="F6" s="74">
        <v>0</v>
      </c>
      <c r="G6" s="74">
        <v>1.024</v>
      </c>
      <c r="H6" s="74">
        <v>1.024</v>
      </c>
      <c r="I6" s="75">
        <v>4.2</v>
      </c>
      <c r="J6" s="76">
        <v>270</v>
      </c>
      <c r="K6" s="18">
        <f>SUM(H6*I6*J6*1.21)</f>
        <v>1405.0713600000001</v>
      </c>
      <c r="L6" s="519"/>
    </row>
    <row r="7" spans="1:12" ht="15">
      <c r="A7" s="185"/>
      <c r="B7" s="710" t="s">
        <v>178</v>
      </c>
      <c r="C7" s="711"/>
      <c r="D7" s="712"/>
      <c r="E7" s="134"/>
      <c r="F7" s="82"/>
      <c r="G7" s="82"/>
      <c r="H7" s="80">
        <f>SUBTOTAL(9,H6:H6)</f>
        <v>1.024</v>
      </c>
      <c r="I7" s="83"/>
      <c r="J7" s="84"/>
      <c r="K7" s="19">
        <f>SUBTOTAL(9,K6:K6)</f>
        <v>1405.0713600000001</v>
      </c>
      <c r="L7" s="152"/>
    </row>
    <row r="8" spans="1:12" ht="15">
      <c r="A8" s="293">
        <v>2</v>
      </c>
      <c r="B8" s="230"/>
      <c r="C8" s="101" t="s">
        <v>616</v>
      </c>
      <c r="D8" s="230" t="s">
        <v>179</v>
      </c>
      <c r="E8" s="303"/>
      <c r="F8" s="219">
        <v>17.505</v>
      </c>
      <c r="G8" s="60">
        <v>17.975</v>
      </c>
      <c r="H8" s="33">
        <f>G8-F8</f>
        <v>0.4700000000000024</v>
      </c>
      <c r="I8" s="120">
        <v>8.7</v>
      </c>
      <c r="J8" s="35">
        <v>330</v>
      </c>
      <c r="K8" s="18">
        <f>SUM(H8*I8*J8)</f>
        <v>1349.370000000007</v>
      </c>
      <c r="L8" s="170"/>
    </row>
    <row r="9" spans="1:12" ht="15">
      <c r="A9" s="304"/>
      <c r="B9" s="710" t="s">
        <v>180</v>
      </c>
      <c r="C9" s="711"/>
      <c r="D9" s="712"/>
      <c r="E9" s="305"/>
      <c r="F9" s="221"/>
      <c r="G9" s="63"/>
      <c r="H9" s="36">
        <f>SUBTOTAL(9,H8:H8)</f>
        <v>0.4700000000000024</v>
      </c>
      <c r="I9" s="121"/>
      <c r="J9" s="38"/>
      <c r="K9" s="19">
        <f>SUBTOTAL(9,K8:K8)</f>
        <v>1349.370000000007</v>
      </c>
      <c r="L9" s="196"/>
    </row>
    <row r="10" spans="1:14" s="357" customFormat="1" ht="15">
      <c r="A10" s="105">
        <v>3</v>
      </c>
      <c r="B10" s="14"/>
      <c r="C10" s="281" t="s">
        <v>185</v>
      </c>
      <c r="D10" s="14" t="s">
        <v>156</v>
      </c>
      <c r="E10" s="217" t="s">
        <v>46</v>
      </c>
      <c r="F10" s="60">
        <v>2.069</v>
      </c>
      <c r="G10" s="60">
        <v>3.8</v>
      </c>
      <c r="H10" s="33">
        <f>G10-F10</f>
        <v>1.7309999999999999</v>
      </c>
      <c r="I10" s="370">
        <v>6.3</v>
      </c>
      <c r="J10" s="35">
        <v>450</v>
      </c>
      <c r="K10" s="18">
        <f>SUM(H10*I10*J10)</f>
        <v>4907.384999999999</v>
      </c>
      <c r="L10" s="355"/>
      <c r="M10" s="356"/>
      <c r="N10" s="356"/>
    </row>
    <row r="11" spans="1:14" ht="15">
      <c r="A11" s="105"/>
      <c r="B11" s="14"/>
      <c r="C11" s="281" t="s">
        <v>185</v>
      </c>
      <c r="D11" s="14"/>
      <c r="E11" s="209" t="s">
        <v>47</v>
      </c>
      <c r="F11" s="60">
        <v>6.8</v>
      </c>
      <c r="G11" s="60">
        <v>7.3</v>
      </c>
      <c r="H11" s="33">
        <f>G11-F11</f>
        <v>0.5</v>
      </c>
      <c r="I11" s="120">
        <v>6.3</v>
      </c>
      <c r="J11" s="35">
        <v>450</v>
      </c>
      <c r="K11" s="18">
        <f>SUM(H11*I11*J11)</f>
        <v>1417.5</v>
      </c>
      <c r="L11" s="346"/>
      <c r="M11" s="247"/>
      <c r="N11" s="247"/>
    </row>
    <row r="12" spans="1:14" ht="15">
      <c r="A12" s="105"/>
      <c r="B12" s="14"/>
      <c r="C12" s="281" t="s">
        <v>185</v>
      </c>
      <c r="D12" s="14"/>
      <c r="E12" s="209" t="s">
        <v>48</v>
      </c>
      <c r="F12" s="60">
        <v>8.1</v>
      </c>
      <c r="G12" s="60">
        <v>12.1</v>
      </c>
      <c r="H12" s="33">
        <f>G12-F12</f>
        <v>4</v>
      </c>
      <c r="I12" s="120">
        <v>6.3</v>
      </c>
      <c r="J12" s="35">
        <v>450</v>
      </c>
      <c r="K12" s="18">
        <f>SUM(H12*I12*J12)</f>
        <v>11340</v>
      </c>
      <c r="L12" s="346"/>
      <c r="M12" s="247"/>
      <c r="N12" s="247"/>
    </row>
    <row r="13" spans="1:14" ht="15">
      <c r="A13" s="105"/>
      <c r="B13" s="14"/>
      <c r="C13" s="281" t="s">
        <v>185</v>
      </c>
      <c r="D13" s="14"/>
      <c r="E13" s="209"/>
      <c r="F13" s="60">
        <v>12.3</v>
      </c>
      <c r="G13" s="60">
        <v>12.58</v>
      </c>
      <c r="H13" s="33">
        <f>G13-F13</f>
        <v>0.27999999999999936</v>
      </c>
      <c r="I13" s="120">
        <v>6.3</v>
      </c>
      <c r="J13" s="35">
        <v>450</v>
      </c>
      <c r="K13" s="18">
        <f>SUM(H13*I13*J13)</f>
        <v>793.7999999999982</v>
      </c>
      <c r="L13" s="346"/>
      <c r="M13" s="247"/>
      <c r="N13" s="247"/>
    </row>
    <row r="14" spans="1:12" s="357" customFormat="1" ht="15">
      <c r="A14" s="202"/>
      <c r="B14" s="772" t="s">
        <v>186</v>
      </c>
      <c r="C14" s="773"/>
      <c r="D14" s="774"/>
      <c r="E14" s="59"/>
      <c r="F14" s="60"/>
      <c r="G14" s="60"/>
      <c r="H14" s="36">
        <f>SUM(H10:H13)</f>
        <v>6.510999999999999</v>
      </c>
      <c r="I14" s="370"/>
      <c r="J14" s="35"/>
      <c r="K14" s="19">
        <f>SUBTOTAL(9,K10:K13)</f>
        <v>18458.684999999998</v>
      </c>
      <c r="L14" s="371"/>
    </row>
    <row r="15" spans="1:12" ht="15">
      <c r="A15" s="91">
        <v>4</v>
      </c>
      <c r="B15" s="72"/>
      <c r="C15" s="71" t="s">
        <v>191</v>
      </c>
      <c r="D15" s="72" t="s">
        <v>152</v>
      </c>
      <c r="E15" s="79" t="s">
        <v>192</v>
      </c>
      <c r="F15" s="74">
        <v>0</v>
      </c>
      <c r="G15" s="74">
        <v>1.033</v>
      </c>
      <c r="H15" s="74">
        <v>1.033</v>
      </c>
      <c r="I15" s="75">
        <v>4.5</v>
      </c>
      <c r="J15" s="76">
        <v>270</v>
      </c>
      <c r="K15" s="18">
        <f>SUM(H15*I15*J15*1.21)</f>
        <v>1518.6649499999996</v>
      </c>
      <c r="L15" s="152"/>
    </row>
    <row r="16" spans="1:12" ht="15">
      <c r="A16" s="92"/>
      <c r="B16" s="72"/>
      <c r="C16" s="71" t="s">
        <v>191</v>
      </c>
      <c r="D16" s="72" t="s">
        <v>152</v>
      </c>
      <c r="E16" s="89"/>
      <c r="F16" s="74">
        <v>1.033</v>
      </c>
      <c r="G16" s="74">
        <v>1.941</v>
      </c>
      <c r="H16" s="74">
        <v>0.9080000000000001</v>
      </c>
      <c r="I16" s="75">
        <v>5.6</v>
      </c>
      <c r="J16" s="76">
        <v>270</v>
      </c>
      <c r="K16" s="18">
        <f>SUM(H16*I16*J16*1.21)</f>
        <v>1661.2041600000002</v>
      </c>
      <c r="L16" s="152"/>
    </row>
    <row r="17" spans="1:12" ht="15">
      <c r="A17" s="92"/>
      <c r="B17" s="72"/>
      <c r="C17" s="71" t="s">
        <v>191</v>
      </c>
      <c r="D17" s="72" t="s">
        <v>152</v>
      </c>
      <c r="E17" s="73"/>
      <c r="F17" s="74">
        <v>1.941</v>
      </c>
      <c r="G17" s="74">
        <v>3.85</v>
      </c>
      <c r="H17" s="74">
        <v>1.909</v>
      </c>
      <c r="I17" s="75">
        <v>5</v>
      </c>
      <c r="J17" s="76">
        <v>270</v>
      </c>
      <c r="K17" s="18">
        <f>SUM(H17*I17*J17*1.21)</f>
        <v>3118.3515</v>
      </c>
      <c r="L17" s="152"/>
    </row>
    <row r="18" spans="1:12" ht="15">
      <c r="A18" s="92"/>
      <c r="B18" s="72"/>
      <c r="C18" s="71" t="s">
        <v>191</v>
      </c>
      <c r="D18" s="72" t="s">
        <v>152</v>
      </c>
      <c r="E18" s="73"/>
      <c r="F18" s="74">
        <v>3.85</v>
      </c>
      <c r="G18" s="74">
        <v>4.677</v>
      </c>
      <c r="H18" s="74">
        <v>0.8269999999999995</v>
      </c>
      <c r="I18" s="75">
        <v>7</v>
      </c>
      <c r="J18" s="76">
        <v>550</v>
      </c>
      <c r="K18" s="18">
        <f>SUM(H18*I18*J18*1.21)</f>
        <v>3852.5794999999976</v>
      </c>
      <c r="L18" s="152"/>
    </row>
    <row r="19" spans="1:12" ht="15">
      <c r="A19" s="92"/>
      <c r="B19" s="72"/>
      <c r="C19" s="71" t="s">
        <v>191</v>
      </c>
      <c r="D19" s="72" t="s">
        <v>152</v>
      </c>
      <c r="E19" s="79"/>
      <c r="F19" s="74">
        <v>4.677</v>
      </c>
      <c r="G19" s="74">
        <v>6.12</v>
      </c>
      <c r="H19" s="74">
        <v>1.4430000000000005</v>
      </c>
      <c r="I19" s="75">
        <v>5</v>
      </c>
      <c r="J19" s="76">
        <v>270</v>
      </c>
      <c r="K19" s="18">
        <f>SUM(H19*I19*J19*1.21)</f>
        <v>2357.140500000001</v>
      </c>
      <c r="L19" s="152"/>
    </row>
    <row r="20" spans="1:12" ht="15">
      <c r="A20" s="185"/>
      <c r="B20" s="710" t="s">
        <v>193</v>
      </c>
      <c r="C20" s="711"/>
      <c r="D20" s="712"/>
      <c r="E20" s="81"/>
      <c r="F20" s="82"/>
      <c r="G20" s="82"/>
      <c r="H20" s="80">
        <f>SUBTOTAL(9,H15:H19)</f>
        <v>6.12</v>
      </c>
      <c r="I20" s="83"/>
      <c r="J20" s="84"/>
      <c r="K20" s="19">
        <f>SUBTOTAL(9,K15:K19)</f>
        <v>12507.94061</v>
      </c>
      <c r="L20" s="152"/>
    </row>
    <row r="21" spans="1:13" ht="15">
      <c r="A21" s="136">
        <v>5</v>
      </c>
      <c r="B21" s="101" t="s">
        <v>1174</v>
      </c>
      <c r="C21" s="101" t="s">
        <v>595</v>
      </c>
      <c r="D21" s="101" t="s">
        <v>179</v>
      </c>
      <c r="E21" s="129" t="s">
        <v>194</v>
      </c>
      <c r="F21" s="219">
        <v>0</v>
      </c>
      <c r="G21" s="60">
        <v>1.059</v>
      </c>
      <c r="H21" s="33">
        <f>G21-F21</f>
        <v>1.059</v>
      </c>
      <c r="I21" s="120">
        <v>4.705104166666667</v>
      </c>
      <c r="J21" s="35"/>
      <c r="K21" s="18">
        <v>4300</v>
      </c>
      <c r="L21" s="196"/>
      <c r="M21" s="69"/>
    </row>
    <row r="22" spans="1:13" ht="15">
      <c r="A22" s="304"/>
      <c r="B22" s="710" t="s">
        <v>195</v>
      </c>
      <c r="C22" s="711"/>
      <c r="D22" s="712"/>
      <c r="E22" s="305"/>
      <c r="F22" s="221"/>
      <c r="G22" s="63"/>
      <c r="H22" s="36">
        <f>SUBTOTAL(9,H21:H21)</f>
        <v>1.059</v>
      </c>
      <c r="I22" s="121"/>
      <c r="J22" s="38"/>
      <c r="K22" s="19">
        <f>SUBTOTAL(9,K21:K21)</f>
        <v>4300</v>
      </c>
      <c r="L22" s="196"/>
      <c r="M22" s="69"/>
    </row>
    <row r="23" spans="1:12" ht="15">
      <c r="A23" s="136">
        <v>6</v>
      </c>
      <c r="B23" s="101" t="s">
        <v>1174</v>
      </c>
      <c r="C23" s="130" t="s">
        <v>596</v>
      </c>
      <c r="D23" s="130" t="s">
        <v>179</v>
      </c>
      <c r="E23" s="128" t="s">
        <v>196</v>
      </c>
      <c r="F23" s="219">
        <v>0.605</v>
      </c>
      <c r="G23" s="60">
        <v>1.06</v>
      </c>
      <c r="H23" s="33">
        <f>G23-F23</f>
        <v>0.45500000000000007</v>
      </c>
      <c r="I23" s="120">
        <v>7.5</v>
      </c>
      <c r="J23" s="35">
        <v>330</v>
      </c>
      <c r="K23" s="18">
        <f>SUM(H23*I23*J23)</f>
        <v>1126.1250000000002</v>
      </c>
      <c r="L23" s="170"/>
    </row>
    <row r="24" spans="1:12" ht="15">
      <c r="A24" s="260"/>
      <c r="B24" s="710" t="s">
        <v>197</v>
      </c>
      <c r="C24" s="711"/>
      <c r="D24" s="712"/>
      <c r="E24" s="131"/>
      <c r="F24" s="221"/>
      <c r="G24" s="63"/>
      <c r="H24" s="36">
        <f>SUBTOTAL(9,H23:H23)</f>
        <v>0.45500000000000007</v>
      </c>
      <c r="I24" s="121"/>
      <c r="J24" s="38"/>
      <c r="K24" s="19">
        <f>SUBTOTAL(9,K23:K23)</f>
        <v>1126.1250000000002</v>
      </c>
      <c r="L24" s="152"/>
    </row>
    <row r="25" spans="1:13" ht="15">
      <c r="A25" s="261">
        <v>7</v>
      </c>
      <c r="B25" s="100"/>
      <c r="C25" s="211" t="s">
        <v>198</v>
      </c>
      <c r="D25" s="100" t="s">
        <v>182</v>
      </c>
      <c r="E25" s="310" t="s">
        <v>1016</v>
      </c>
      <c r="F25" s="214">
        <v>7.451</v>
      </c>
      <c r="G25" s="214">
        <v>8.205</v>
      </c>
      <c r="H25" s="177">
        <f>G25-F25</f>
        <v>0.7540000000000004</v>
      </c>
      <c r="I25" s="178">
        <v>5.6</v>
      </c>
      <c r="J25" s="179">
        <v>385</v>
      </c>
      <c r="K25" s="262">
        <f>SUM(H25*I25*J25)</f>
        <v>1625.624000000001</v>
      </c>
      <c r="L25" s="447"/>
      <c r="M25" s="448"/>
    </row>
    <row r="26" spans="1:13" ht="15">
      <c r="A26" s="263"/>
      <c r="B26" s="100"/>
      <c r="C26" s="211" t="s">
        <v>198</v>
      </c>
      <c r="D26" s="100" t="s">
        <v>182</v>
      </c>
      <c r="E26" s="310" t="s">
        <v>1018</v>
      </c>
      <c r="F26" s="214">
        <v>8.512</v>
      </c>
      <c r="G26" s="214">
        <v>9.351</v>
      </c>
      <c r="H26" s="177">
        <f>G26-F26</f>
        <v>0.8390000000000004</v>
      </c>
      <c r="I26" s="178">
        <v>6</v>
      </c>
      <c r="J26" s="179">
        <v>385</v>
      </c>
      <c r="K26" s="262">
        <f>SUM(H26*I26*J26)</f>
        <v>1938.090000000001</v>
      </c>
      <c r="L26" s="447"/>
      <c r="M26" s="448"/>
    </row>
    <row r="27" spans="1:13" ht="15">
      <c r="A27" s="184"/>
      <c r="B27" s="703" t="s">
        <v>594</v>
      </c>
      <c r="C27" s="704"/>
      <c r="D27" s="705"/>
      <c r="E27" s="215"/>
      <c r="F27" s="307"/>
      <c r="G27" s="307"/>
      <c r="H27" s="94">
        <f>SUBTOTAL(9,H25:H26)</f>
        <v>1.5930000000000009</v>
      </c>
      <c r="I27" s="95"/>
      <c r="J27" s="68"/>
      <c r="K27" s="68">
        <f>SUBTOTAL(9,K25:K26)</f>
        <v>3563.7140000000018</v>
      </c>
      <c r="L27" s="287"/>
      <c r="M27" s="197"/>
    </row>
    <row r="28" spans="1:12" ht="15">
      <c r="A28" s="293">
        <v>8</v>
      </c>
      <c r="B28" s="230"/>
      <c r="C28" s="230" t="s">
        <v>698</v>
      </c>
      <c r="D28" s="230" t="s">
        <v>179</v>
      </c>
      <c r="E28" s="231"/>
      <c r="F28" s="219">
        <v>3.454</v>
      </c>
      <c r="G28" s="60">
        <v>3.969</v>
      </c>
      <c r="H28" s="33">
        <f>G28-F28</f>
        <v>0.5149999999999997</v>
      </c>
      <c r="I28" s="120">
        <v>4.2</v>
      </c>
      <c r="J28" s="35">
        <v>450</v>
      </c>
      <c r="K28" s="18">
        <f>SUM(H28*I28*J28)</f>
        <v>973.3499999999996</v>
      </c>
      <c r="L28" s="152"/>
    </row>
    <row r="29" spans="1:13" ht="15">
      <c r="A29" s="304"/>
      <c r="B29" s="710" t="s">
        <v>203</v>
      </c>
      <c r="C29" s="711"/>
      <c r="D29" s="712"/>
      <c r="E29" s="312"/>
      <c r="F29" s="221"/>
      <c r="G29" s="63"/>
      <c r="H29" s="36">
        <f>SUBTOTAL(9,H28:H28)</f>
        <v>0.5149999999999997</v>
      </c>
      <c r="I29" s="121"/>
      <c r="J29" s="38"/>
      <c r="K29" s="19">
        <f>SUBTOTAL(9,K28:K28)</f>
        <v>973.3499999999996</v>
      </c>
      <c r="L29" s="196"/>
      <c r="M29" s="69"/>
    </row>
    <row r="30" spans="1:13" ht="15">
      <c r="A30" s="201">
        <v>9</v>
      </c>
      <c r="B30" s="14"/>
      <c r="C30" s="32" t="s">
        <v>204</v>
      </c>
      <c r="D30" s="14" t="s">
        <v>156</v>
      </c>
      <c r="E30" s="217" t="s">
        <v>205</v>
      </c>
      <c r="F30" s="60">
        <v>6.145</v>
      </c>
      <c r="G30" s="60">
        <v>6.724</v>
      </c>
      <c r="H30" s="33">
        <f>G30-F30</f>
        <v>0.5790000000000006</v>
      </c>
      <c r="I30" s="120">
        <v>6</v>
      </c>
      <c r="J30" s="35">
        <v>400</v>
      </c>
      <c r="K30" s="18">
        <f>SUM(H30*I30*J30)</f>
        <v>1389.6000000000015</v>
      </c>
      <c r="L30" s="196"/>
      <c r="M30" s="69"/>
    </row>
    <row r="31" spans="1:13" ht="15">
      <c r="A31" s="105"/>
      <c r="B31" s="116" t="s">
        <v>1174</v>
      </c>
      <c r="C31" s="32" t="s">
        <v>204</v>
      </c>
      <c r="D31" s="14" t="s">
        <v>156</v>
      </c>
      <c r="E31" s="217" t="s">
        <v>49</v>
      </c>
      <c r="F31" s="60">
        <v>0</v>
      </c>
      <c r="G31" s="60">
        <v>5.3</v>
      </c>
      <c r="H31" s="33">
        <f>G31-F31</f>
        <v>5.3</v>
      </c>
      <c r="I31" s="120">
        <v>6</v>
      </c>
      <c r="J31" s="35">
        <v>400</v>
      </c>
      <c r="K31" s="18">
        <f>SUM(H31*I31*J31)</f>
        <v>12719.999999999998</v>
      </c>
      <c r="L31" s="539"/>
      <c r="M31" s="537"/>
    </row>
    <row r="32" spans="1:13" ht="15">
      <c r="A32" s="202"/>
      <c r="B32" s="710" t="s">
        <v>206</v>
      </c>
      <c r="C32" s="711"/>
      <c r="D32" s="712"/>
      <c r="E32" s="206"/>
      <c r="F32" s="60"/>
      <c r="G32" s="60"/>
      <c r="H32" s="36">
        <f>SUM(H30:H31)</f>
        <v>5.8790000000000004</v>
      </c>
      <c r="I32" s="120"/>
      <c r="J32" s="35"/>
      <c r="K32" s="19">
        <f>SUBTOTAL(9,K30:K31)</f>
        <v>14109.6</v>
      </c>
      <c r="L32" s="538"/>
      <c r="M32" s="537"/>
    </row>
    <row r="33" spans="1:13" ht="15">
      <c r="A33" s="105">
        <v>10</v>
      </c>
      <c r="B33" s="14"/>
      <c r="C33" s="32" t="s">
        <v>207</v>
      </c>
      <c r="D33" s="14" t="s">
        <v>156</v>
      </c>
      <c r="E33" s="206" t="s">
        <v>846</v>
      </c>
      <c r="F33" s="60">
        <v>9.022</v>
      </c>
      <c r="G33" s="60">
        <v>9.9</v>
      </c>
      <c r="H33" s="33">
        <f>G33-F33</f>
        <v>0.8780000000000001</v>
      </c>
      <c r="I33" s="120">
        <v>5.8</v>
      </c>
      <c r="J33" s="35">
        <v>400</v>
      </c>
      <c r="K33" s="18">
        <f>SUM(H33*I33*J33)</f>
        <v>2036.9600000000003</v>
      </c>
      <c r="L33" s="196"/>
      <c r="M33" s="69"/>
    </row>
    <row r="34" spans="1:13" ht="15">
      <c r="A34" s="105"/>
      <c r="B34" s="14"/>
      <c r="C34" s="32" t="s">
        <v>207</v>
      </c>
      <c r="D34" s="14" t="s">
        <v>156</v>
      </c>
      <c r="E34" s="206"/>
      <c r="F34" s="60">
        <v>10.6</v>
      </c>
      <c r="G34" s="60">
        <v>10.848</v>
      </c>
      <c r="H34" s="33">
        <f>G34-F34</f>
        <v>0.2480000000000011</v>
      </c>
      <c r="I34" s="120">
        <v>6.2</v>
      </c>
      <c r="J34" s="35">
        <v>400</v>
      </c>
      <c r="K34" s="18">
        <f>SUM(H34*I34*J34)</f>
        <v>615.0400000000028</v>
      </c>
      <c r="L34" s="196"/>
      <c r="M34" s="69"/>
    </row>
    <row r="35" spans="1:13" ht="15">
      <c r="A35" s="202"/>
      <c r="B35" s="710" t="s">
        <v>208</v>
      </c>
      <c r="C35" s="711"/>
      <c r="D35" s="712"/>
      <c r="E35" s="206"/>
      <c r="F35" s="60"/>
      <c r="G35" s="60"/>
      <c r="H35" s="36">
        <f>SUM(H33:H34)</f>
        <v>1.1260000000000012</v>
      </c>
      <c r="I35" s="120"/>
      <c r="J35" s="35"/>
      <c r="K35" s="19">
        <f>SUBTOTAL(9,K33:K34)</f>
        <v>2652.000000000003</v>
      </c>
      <c r="L35" s="196"/>
      <c r="M35" s="69"/>
    </row>
    <row r="36" spans="1:13" ht="15">
      <c r="A36" s="201">
        <v>11</v>
      </c>
      <c r="B36" s="14"/>
      <c r="C36" s="32" t="s">
        <v>209</v>
      </c>
      <c r="D36" s="14" t="s">
        <v>159</v>
      </c>
      <c r="E36" s="59" t="s">
        <v>210</v>
      </c>
      <c r="F36" s="60">
        <v>8.078</v>
      </c>
      <c r="G36" s="60">
        <v>9.978</v>
      </c>
      <c r="H36" s="33">
        <f>G36-F36</f>
        <v>1.9000000000000004</v>
      </c>
      <c r="I36" s="120">
        <v>5</v>
      </c>
      <c r="J36" s="35">
        <v>420</v>
      </c>
      <c r="K36" s="18">
        <f>SUM(H36*I36*J36)</f>
        <v>3990.000000000001</v>
      </c>
      <c r="L36" s="196"/>
      <c r="M36" s="69"/>
    </row>
    <row r="37" spans="1:13" ht="15">
      <c r="A37" s="202"/>
      <c r="B37" s="784" t="s">
        <v>551</v>
      </c>
      <c r="C37" s="785"/>
      <c r="D37" s="786"/>
      <c r="E37" s="208"/>
      <c r="F37" s="60"/>
      <c r="G37" s="60"/>
      <c r="H37" s="36">
        <f>SUM(H36)</f>
        <v>1.9000000000000004</v>
      </c>
      <c r="I37" s="120"/>
      <c r="J37" s="35"/>
      <c r="K37" s="19">
        <f>SUM(K36)</f>
        <v>3990.000000000001</v>
      </c>
      <c r="L37" s="196"/>
      <c r="M37" s="69"/>
    </row>
    <row r="38" spans="1:13" ht="15">
      <c r="A38" s="188">
        <v>12</v>
      </c>
      <c r="B38" s="93" t="s">
        <v>1174</v>
      </c>
      <c r="C38" s="101" t="s">
        <v>211</v>
      </c>
      <c r="D38" s="93" t="s">
        <v>182</v>
      </c>
      <c r="E38" s="210" t="s">
        <v>212</v>
      </c>
      <c r="F38" s="216">
        <v>0</v>
      </c>
      <c r="G38" s="216">
        <v>1.336</v>
      </c>
      <c r="H38" s="180">
        <f>G38-F38</f>
        <v>1.336</v>
      </c>
      <c r="I38" s="181">
        <v>4.5</v>
      </c>
      <c r="J38" s="182">
        <v>385</v>
      </c>
      <c r="K38" s="102">
        <f>SUM(H38*I38*J38)</f>
        <v>2314.6200000000003</v>
      </c>
      <c r="L38" s="521"/>
      <c r="M38" s="522"/>
    </row>
    <row r="39" spans="1:13" ht="15">
      <c r="A39" s="189"/>
      <c r="B39" s="93" t="s">
        <v>1174</v>
      </c>
      <c r="C39" s="101" t="s">
        <v>211</v>
      </c>
      <c r="D39" s="93" t="s">
        <v>182</v>
      </c>
      <c r="E39" s="210"/>
      <c r="F39" s="216">
        <v>1.336</v>
      </c>
      <c r="G39" s="216">
        <v>1.662</v>
      </c>
      <c r="H39" s="180">
        <f>G39-F39</f>
        <v>0.32599999999999985</v>
      </c>
      <c r="I39" s="181">
        <v>4.7</v>
      </c>
      <c r="J39" s="182">
        <v>890</v>
      </c>
      <c r="K39" s="102">
        <f>SUM(H39*I39*J39)</f>
        <v>1363.6579999999994</v>
      </c>
      <c r="L39" s="521"/>
      <c r="M39" s="522"/>
    </row>
    <row r="40" spans="1:13" ht="15">
      <c r="A40" s="189"/>
      <c r="B40" s="93" t="s">
        <v>1174</v>
      </c>
      <c r="C40" s="101" t="s">
        <v>211</v>
      </c>
      <c r="D40" s="93" t="s">
        <v>182</v>
      </c>
      <c r="E40" s="210"/>
      <c r="F40" s="216">
        <v>3.806</v>
      </c>
      <c r="G40" s="216">
        <v>4.318</v>
      </c>
      <c r="H40" s="180">
        <f>G40-F40</f>
        <v>0.5119999999999996</v>
      </c>
      <c r="I40" s="181">
        <v>4.3</v>
      </c>
      <c r="J40" s="182">
        <v>890</v>
      </c>
      <c r="K40" s="102">
        <f>SUM(H40*I40*J40)</f>
        <v>1959.4239999999984</v>
      </c>
      <c r="L40" s="521"/>
      <c r="M40" s="522"/>
    </row>
    <row r="41" spans="1:13" ht="15">
      <c r="A41" s="189"/>
      <c r="B41" s="93" t="s">
        <v>1174</v>
      </c>
      <c r="C41" s="101" t="s">
        <v>211</v>
      </c>
      <c r="D41" s="93" t="s">
        <v>182</v>
      </c>
      <c r="E41" s="210"/>
      <c r="F41" s="216">
        <v>4.318</v>
      </c>
      <c r="G41" s="216">
        <v>6.48</v>
      </c>
      <c r="H41" s="180">
        <f>G41-F41</f>
        <v>2.162000000000001</v>
      </c>
      <c r="I41" s="181">
        <v>4.3</v>
      </c>
      <c r="J41" s="182">
        <v>385</v>
      </c>
      <c r="K41" s="102">
        <f>SUM(H41*I41*J41)</f>
        <v>3579.191000000001</v>
      </c>
      <c r="L41" s="521"/>
      <c r="M41" s="522"/>
    </row>
    <row r="42" spans="1:13" ht="15">
      <c r="A42" s="184"/>
      <c r="B42" s="784" t="s">
        <v>598</v>
      </c>
      <c r="C42" s="785"/>
      <c r="D42" s="786"/>
      <c r="E42" s="215"/>
      <c r="F42" s="216"/>
      <c r="G42" s="216"/>
      <c r="H42" s="94">
        <f>SUBTOTAL(9,H38:H41)</f>
        <v>4.336</v>
      </c>
      <c r="I42" s="95"/>
      <c r="J42" s="68"/>
      <c r="K42" s="68">
        <f>SUBTOTAL(9,K38:K41)</f>
        <v>9216.893</v>
      </c>
      <c r="L42" s="196"/>
      <c r="M42" s="69"/>
    </row>
    <row r="43" spans="1:12" ht="15">
      <c r="A43" s="105">
        <v>13</v>
      </c>
      <c r="B43" s="14"/>
      <c r="C43" s="32" t="s">
        <v>213</v>
      </c>
      <c r="D43" s="14" t="s">
        <v>148</v>
      </c>
      <c r="E43" s="206" t="s">
        <v>859</v>
      </c>
      <c r="F43" s="60">
        <v>4.004</v>
      </c>
      <c r="G43" s="60">
        <v>8.571</v>
      </c>
      <c r="H43" s="33">
        <f>G43-F43</f>
        <v>4.567</v>
      </c>
      <c r="I43" s="34">
        <v>6</v>
      </c>
      <c r="J43" s="35">
        <v>400</v>
      </c>
      <c r="K43" s="18">
        <f>SUM(H43*I43*J43)</f>
        <v>10960.800000000001</v>
      </c>
      <c r="L43" s="559"/>
    </row>
    <row r="44" spans="1:12" ht="15">
      <c r="A44" s="202"/>
      <c r="B44" s="784" t="s">
        <v>214</v>
      </c>
      <c r="C44" s="785"/>
      <c r="D44" s="786"/>
      <c r="E44" s="208"/>
      <c r="F44" s="63"/>
      <c r="G44" s="63"/>
      <c r="H44" s="36">
        <f>SUM(H43)</f>
        <v>4.567</v>
      </c>
      <c r="I44" s="37"/>
      <c r="J44" s="38"/>
      <c r="K44" s="19">
        <f>SUM(K43:K43)</f>
        <v>10960.800000000001</v>
      </c>
      <c r="L44" s="170"/>
    </row>
    <row r="45" spans="1:12" ht="15">
      <c r="A45" s="726">
        <v>14</v>
      </c>
      <c r="B45" s="101"/>
      <c r="C45" s="101" t="s">
        <v>599</v>
      </c>
      <c r="D45" s="101" t="s">
        <v>179</v>
      </c>
      <c r="E45" s="314" t="s">
        <v>215</v>
      </c>
      <c r="F45" s="219">
        <v>0</v>
      </c>
      <c r="G45" s="60">
        <v>0.79</v>
      </c>
      <c r="H45" s="33">
        <f>G45-F45</f>
        <v>0.79</v>
      </c>
      <c r="I45" s="120">
        <v>4.7</v>
      </c>
      <c r="J45" s="35">
        <v>450</v>
      </c>
      <c r="K45" s="18">
        <f>SUM(H45*I45*J45)</f>
        <v>1670.8500000000001</v>
      </c>
      <c r="L45" s="152"/>
    </row>
    <row r="46" spans="1:12" ht="15">
      <c r="A46" s="751"/>
      <c r="B46" s="218"/>
      <c r="C46" s="101" t="s">
        <v>599</v>
      </c>
      <c r="D46" s="218" t="s">
        <v>179</v>
      </c>
      <c r="E46" s="231"/>
      <c r="F46" s="219">
        <v>0.79</v>
      </c>
      <c r="G46" s="60">
        <v>1.969</v>
      </c>
      <c r="H46" s="33">
        <f>G46-F46</f>
        <v>1.179</v>
      </c>
      <c r="I46" s="120">
        <v>4.7</v>
      </c>
      <c r="J46" s="35">
        <v>450</v>
      </c>
      <c r="K46" s="18">
        <f>SUM(H46*I46*J46)</f>
        <v>2493.585</v>
      </c>
      <c r="L46" s="152"/>
    </row>
    <row r="47" spans="1:12" ht="15">
      <c r="A47" s="751"/>
      <c r="B47" s="218"/>
      <c r="C47" s="101" t="s">
        <v>599</v>
      </c>
      <c r="D47" s="218" t="s">
        <v>179</v>
      </c>
      <c r="E47" s="229"/>
      <c r="F47" s="219">
        <v>1.969</v>
      </c>
      <c r="G47" s="60">
        <v>2.3</v>
      </c>
      <c r="H47" s="33">
        <f>G47-F47</f>
        <v>0.33099999999999974</v>
      </c>
      <c r="I47" s="120">
        <v>4.7</v>
      </c>
      <c r="J47" s="35">
        <v>450</v>
      </c>
      <c r="K47" s="18">
        <f>SUM(H47*I47*J47)</f>
        <v>700.0649999999995</v>
      </c>
      <c r="L47" s="152"/>
    </row>
    <row r="48" spans="1:12" ht="15">
      <c r="A48" s="751"/>
      <c r="B48" s="218"/>
      <c r="C48" s="101" t="s">
        <v>599</v>
      </c>
      <c r="D48" s="218" t="s">
        <v>179</v>
      </c>
      <c r="E48" s="231"/>
      <c r="F48" s="219">
        <v>3</v>
      </c>
      <c r="G48" s="60">
        <v>3.073</v>
      </c>
      <c r="H48" s="33">
        <f>G48-F48</f>
        <v>0.07299999999999995</v>
      </c>
      <c r="I48" s="120">
        <v>4.736986301369863</v>
      </c>
      <c r="J48" s="35">
        <v>450</v>
      </c>
      <c r="K48" s="18">
        <f>SUM(H48*I48*J48)</f>
        <v>155.6099999999999</v>
      </c>
      <c r="L48" s="152"/>
    </row>
    <row r="49" spans="1:12" ht="15">
      <c r="A49" s="751"/>
      <c r="B49" s="230"/>
      <c r="C49" s="101" t="s">
        <v>599</v>
      </c>
      <c r="D49" s="230" t="s">
        <v>179</v>
      </c>
      <c r="E49" s="303"/>
      <c r="F49" s="219">
        <v>3.764</v>
      </c>
      <c r="G49" s="60">
        <v>3.95</v>
      </c>
      <c r="H49" s="33">
        <f>G49-F49</f>
        <v>0.1860000000000004</v>
      </c>
      <c r="I49" s="120">
        <v>4.7</v>
      </c>
      <c r="J49" s="35">
        <v>450</v>
      </c>
      <c r="K49" s="18">
        <f>SUM(H49*I49*J49)</f>
        <v>393.39000000000084</v>
      </c>
      <c r="L49" s="152"/>
    </row>
    <row r="50" spans="1:12" ht="15">
      <c r="A50" s="304"/>
      <c r="B50" s="784" t="s">
        <v>216</v>
      </c>
      <c r="C50" s="785"/>
      <c r="D50" s="786"/>
      <c r="E50" s="305"/>
      <c r="F50" s="221"/>
      <c r="G50" s="63"/>
      <c r="H50" s="36">
        <f>SUBTOTAL(9,H45:H49)</f>
        <v>2.559</v>
      </c>
      <c r="I50" s="121"/>
      <c r="J50" s="38"/>
      <c r="K50" s="19">
        <f>SUBTOTAL(9,K45:K49)</f>
        <v>5413.500000000001</v>
      </c>
      <c r="L50" s="152"/>
    </row>
    <row r="51" spans="1:12" ht="15" customHeight="1">
      <c r="A51" s="752">
        <v>15</v>
      </c>
      <c r="B51" s="14"/>
      <c r="C51" s="14" t="s">
        <v>217</v>
      </c>
      <c r="D51" s="14" t="s">
        <v>160</v>
      </c>
      <c r="E51" s="59" t="s">
        <v>218</v>
      </c>
      <c r="F51" s="60">
        <v>12.758</v>
      </c>
      <c r="G51" s="60">
        <v>13.599</v>
      </c>
      <c r="H51" s="175">
        <f>SUM(G51-F51)</f>
        <v>0.8410000000000011</v>
      </c>
      <c r="I51" s="96">
        <v>6.5</v>
      </c>
      <c r="J51" s="97">
        <v>400</v>
      </c>
      <c r="K51" s="18">
        <f>SUM(H51*I51*J51)</f>
        <v>2186.6000000000026</v>
      </c>
      <c r="L51" s="152"/>
    </row>
    <row r="52" spans="1:12" ht="15" customHeight="1">
      <c r="A52" s="754"/>
      <c r="B52" s="784" t="s">
        <v>600</v>
      </c>
      <c r="C52" s="785"/>
      <c r="D52" s="786"/>
      <c r="E52" s="104"/>
      <c r="F52" s="63"/>
      <c r="G52" s="63"/>
      <c r="H52" s="36">
        <f>SUM(H51)</f>
        <v>0.8410000000000011</v>
      </c>
      <c r="I52" s="98"/>
      <c r="J52" s="99"/>
      <c r="K52" s="19">
        <f>SUM(K51)</f>
        <v>2186.6000000000026</v>
      </c>
      <c r="L52" s="196"/>
    </row>
    <row r="53" spans="1:12" s="44" customFormat="1" ht="15" customHeight="1">
      <c r="A53" s="192"/>
      <c r="B53" s="103"/>
      <c r="C53" s="103"/>
      <c r="D53" s="103"/>
      <c r="E53" s="604"/>
      <c r="F53" s="118"/>
      <c r="G53" s="118"/>
      <c r="H53" s="183"/>
      <c r="I53" s="605"/>
      <c r="J53" s="606"/>
      <c r="K53" s="106"/>
      <c r="L53" s="372"/>
    </row>
    <row r="54" spans="1:12" s="44" customFormat="1" ht="15" customHeight="1">
      <c r="A54" s="192"/>
      <c r="B54" s="103"/>
      <c r="C54" s="103"/>
      <c r="D54" s="103"/>
      <c r="E54" s="604"/>
      <c r="F54" s="118"/>
      <c r="G54" s="118"/>
      <c r="H54" s="183"/>
      <c r="I54" s="605"/>
      <c r="J54" s="606"/>
      <c r="K54" s="106"/>
      <c r="L54" s="372"/>
    </row>
    <row r="55" spans="1:12" s="44" customFormat="1" ht="15" customHeight="1">
      <c r="A55" s="819">
        <v>4</v>
      </c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372"/>
    </row>
    <row r="56" spans="1:12" s="44" customFormat="1" ht="15" customHeight="1" thickBot="1">
      <c r="A56" s="192"/>
      <c r="B56" s="103"/>
      <c r="C56" s="103"/>
      <c r="D56" s="103"/>
      <c r="E56" s="604"/>
      <c r="F56" s="118"/>
      <c r="G56" s="118"/>
      <c r="H56" s="183"/>
      <c r="I56" s="605"/>
      <c r="J56" s="606"/>
      <c r="K56" s="106"/>
      <c r="L56" s="372"/>
    </row>
    <row r="57" spans="1:12" ht="36">
      <c r="A57" s="145" t="s">
        <v>130</v>
      </c>
      <c r="B57" s="146" t="s">
        <v>131</v>
      </c>
      <c r="C57" s="147" t="s">
        <v>132</v>
      </c>
      <c r="D57" s="148" t="s">
        <v>133</v>
      </c>
      <c r="E57" s="148" t="s">
        <v>134</v>
      </c>
      <c r="F57" s="734" t="s">
        <v>135</v>
      </c>
      <c r="G57" s="735"/>
      <c r="H57" s="149" t="s">
        <v>136</v>
      </c>
      <c r="I57" s="150" t="s">
        <v>137</v>
      </c>
      <c r="J57" s="151" t="s">
        <v>138</v>
      </c>
      <c r="K57" s="291" t="s">
        <v>139</v>
      </c>
      <c r="L57" s="152"/>
    </row>
    <row r="58" spans="1:12" ht="15" customHeight="1" thickBot="1">
      <c r="A58" s="153" t="s">
        <v>140</v>
      </c>
      <c r="B58" s="154"/>
      <c r="C58" s="155"/>
      <c r="D58" s="156"/>
      <c r="E58" s="157"/>
      <c r="F58" s="158" t="s">
        <v>141</v>
      </c>
      <c r="G58" s="159" t="s">
        <v>142</v>
      </c>
      <c r="H58" s="160" t="s">
        <v>143</v>
      </c>
      <c r="I58" s="161" t="s">
        <v>144</v>
      </c>
      <c r="J58" s="162" t="s">
        <v>145</v>
      </c>
      <c r="K58" s="292" t="s">
        <v>146</v>
      </c>
      <c r="L58" s="152"/>
    </row>
    <row r="59" spans="1:12" ht="4.5" customHeight="1">
      <c r="A59" s="163"/>
      <c r="B59" s="164"/>
      <c r="C59" s="165"/>
      <c r="D59" s="164"/>
      <c r="E59" s="166"/>
      <c r="F59" s="167"/>
      <c r="G59" s="167"/>
      <c r="H59" s="167"/>
      <c r="I59" s="168"/>
      <c r="J59" s="165"/>
      <c r="K59" s="169"/>
      <c r="L59" s="152"/>
    </row>
    <row r="60" spans="1:12" ht="15">
      <c r="A60" s="790">
        <v>16</v>
      </c>
      <c r="B60" s="72" t="s">
        <v>1174</v>
      </c>
      <c r="C60" s="32" t="s">
        <v>219</v>
      </c>
      <c r="D60" s="14" t="s">
        <v>159</v>
      </c>
      <c r="E60" s="59" t="s">
        <v>56</v>
      </c>
      <c r="F60" s="60">
        <v>9.274</v>
      </c>
      <c r="G60" s="60">
        <v>9.574</v>
      </c>
      <c r="H60" s="33">
        <f>G60-F60</f>
        <v>0.3000000000000007</v>
      </c>
      <c r="I60" s="120">
        <v>4.5</v>
      </c>
      <c r="J60" s="35">
        <v>650</v>
      </c>
      <c r="K60" s="18">
        <f>SUM(H60*I60*J60)</f>
        <v>877.500000000002</v>
      </c>
      <c r="L60" s="346"/>
    </row>
    <row r="61" spans="1:12" ht="15">
      <c r="A61" s="791"/>
      <c r="B61" s="710" t="s">
        <v>220</v>
      </c>
      <c r="C61" s="711"/>
      <c r="D61" s="712"/>
      <c r="E61" s="208"/>
      <c r="F61" s="60"/>
      <c r="G61" s="60"/>
      <c r="H61" s="36">
        <f>SUM(H60:H60)</f>
        <v>0.3000000000000007</v>
      </c>
      <c r="I61" s="120"/>
      <c r="J61" s="35"/>
      <c r="K61" s="19">
        <f>SUM(K60:K60)</f>
        <v>877.500000000002</v>
      </c>
      <c r="L61" s="152"/>
    </row>
    <row r="62" spans="1:15" ht="15">
      <c r="A62" s="91">
        <v>17</v>
      </c>
      <c r="B62" s="72" t="s">
        <v>1174</v>
      </c>
      <c r="C62" s="71" t="s">
        <v>221</v>
      </c>
      <c r="D62" s="72" t="s">
        <v>152</v>
      </c>
      <c r="E62" s="79" t="s">
        <v>222</v>
      </c>
      <c r="F62" s="74">
        <v>0</v>
      </c>
      <c r="G62" s="74">
        <v>0.36</v>
      </c>
      <c r="H62" s="74">
        <v>0.36</v>
      </c>
      <c r="I62" s="75">
        <v>5</v>
      </c>
      <c r="J62" s="76">
        <v>550</v>
      </c>
      <c r="K62" s="18">
        <f>SUM(H62*I62*J62*1.21)</f>
        <v>1197.8999999999999</v>
      </c>
      <c r="L62" s="282"/>
      <c r="M62" s="203"/>
      <c r="N62" s="203"/>
      <c r="O62" s="203"/>
    </row>
    <row r="63" spans="1:12" ht="15">
      <c r="A63" s="185"/>
      <c r="B63" s="710" t="s">
        <v>223</v>
      </c>
      <c r="C63" s="711"/>
      <c r="D63" s="712"/>
      <c r="E63" s="79"/>
      <c r="F63" s="74"/>
      <c r="G63" s="74"/>
      <c r="H63" s="80">
        <f>SUBTOTAL(9,H62:H62)</f>
        <v>0.36</v>
      </c>
      <c r="I63" s="75"/>
      <c r="J63" s="76"/>
      <c r="K63" s="19">
        <f>SUBTOTAL(9,K62:K62)</f>
        <v>1197.8999999999999</v>
      </c>
      <c r="L63" s="152"/>
    </row>
    <row r="64" spans="1:12" ht="15" customHeight="1">
      <c r="A64" s="136">
        <v>18</v>
      </c>
      <c r="B64" s="101"/>
      <c r="C64" s="101" t="s">
        <v>602</v>
      </c>
      <c r="D64" s="101" t="s">
        <v>179</v>
      </c>
      <c r="E64" s="233" t="s">
        <v>110</v>
      </c>
      <c r="F64" s="219">
        <v>5.044</v>
      </c>
      <c r="G64" s="60">
        <v>7.124</v>
      </c>
      <c r="H64" s="33">
        <f>G64-F64</f>
        <v>2.08</v>
      </c>
      <c r="I64" s="120">
        <v>5</v>
      </c>
      <c r="J64" s="35">
        <v>450</v>
      </c>
      <c r="K64" s="18">
        <f>SUM(H64*I64*J64)</f>
        <v>4680</v>
      </c>
      <c r="L64" s="719"/>
    </row>
    <row r="65" spans="1:12" ht="15">
      <c r="A65" s="293"/>
      <c r="B65" s="784" t="s">
        <v>226</v>
      </c>
      <c r="C65" s="785"/>
      <c r="D65" s="786"/>
      <c r="E65" s="220"/>
      <c r="F65" s="221"/>
      <c r="G65" s="63"/>
      <c r="H65" s="36">
        <f>SUBTOTAL(9,H64:H64)</f>
        <v>2.08</v>
      </c>
      <c r="I65" s="121"/>
      <c r="J65" s="38"/>
      <c r="K65" s="19">
        <f>SUBTOTAL(9,K64:K64)</f>
        <v>4680</v>
      </c>
      <c r="L65" s="792"/>
    </row>
    <row r="66" spans="1:12" ht="15">
      <c r="A66" s="752">
        <v>19</v>
      </c>
      <c r="B66" s="117"/>
      <c r="C66" s="61" t="s">
        <v>227</v>
      </c>
      <c r="D66" s="107" t="s">
        <v>160</v>
      </c>
      <c r="E66" s="108" t="s">
        <v>228</v>
      </c>
      <c r="F66" s="60">
        <v>0</v>
      </c>
      <c r="G66" s="60">
        <v>0.376</v>
      </c>
      <c r="H66" s="33">
        <f>SUM(G66-F66)</f>
        <v>0.376</v>
      </c>
      <c r="I66" s="96">
        <v>5.9</v>
      </c>
      <c r="J66" s="97">
        <v>350</v>
      </c>
      <c r="K66" s="18">
        <f>SUM(H66*I66*J66)</f>
        <v>776.4399999999999</v>
      </c>
      <c r="L66" s="170"/>
    </row>
    <row r="67" spans="1:12" ht="15">
      <c r="A67" s="754"/>
      <c r="B67" s="784" t="s">
        <v>601</v>
      </c>
      <c r="C67" s="785"/>
      <c r="D67" s="786"/>
      <c r="E67" s="62"/>
      <c r="F67" s="63"/>
      <c r="G67" s="63"/>
      <c r="H67" s="36">
        <f>SUM(H66:H66)</f>
        <v>0.376</v>
      </c>
      <c r="I67" s="98"/>
      <c r="J67" s="99"/>
      <c r="K67" s="19">
        <f>SUM(K66:K66)</f>
        <v>776.4399999999999</v>
      </c>
      <c r="L67" s="152"/>
    </row>
    <row r="68" spans="1:12" ht="15">
      <c r="A68" s="92">
        <v>20</v>
      </c>
      <c r="B68" s="72"/>
      <c r="C68" s="71" t="s">
        <v>229</v>
      </c>
      <c r="D68" s="72" t="s">
        <v>152</v>
      </c>
      <c r="E68" s="79" t="s">
        <v>1198</v>
      </c>
      <c r="F68" s="74">
        <v>2.325</v>
      </c>
      <c r="G68" s="74">
        <v>3.333</v>
      </c>
      <c r="H68" s="74">
        <v>1.008</v>
      </c>
      <c r="I68" s="75">
        <v>4.5</v>
      </c>
      <c r="J68" s="76">
        <v>270</v>
      </c>
      <c r="K68" s="18">
        <f>SUM(H68*I68*J68*1.21)</f>
        <v>1481.9111999999998</v>
      </c>
      <c r="L68" s="170"/>
    </row>
    <row r="69" spans="1:12" ht="15">
      <c r="A69" s="92"/>
      <c r="B69" s="72"/>
      <c r="C69" s="71" t="s">
        <v>229</v>
      </c>
      <c r="D69" s="72" t="s">
        <v>152</v>
      </c>
      <c r="E69" s="89"/>
      <c r="F69" s="74">
        <v>3.333</v>
      </c>
      <c r="G69" s="74">
        <v>4.431</v>
      </c>
      <c r="H69" s="74">
        <v>1.0979999999999999</v>
      </c>
      <c r="I69" s="75">
        <v>4.5</v>
      </c>
      <c r="J69" s="76">
        <v>270</v>
      </c>
      <c r="K69" s="18">
        <f>SUM(H69*I69*J69*1.21)</f>
        <v>1614.2246999999995</v>
      </c>
      <c r="L69" s="170"/>
    </row>
    <row r="70" spans="1:12" ht="15">
      <c r="A70" s="92"/>
      <c r="B70" s="72"/>
      <c r="C70" s="71" t="s">
        <v>229</v>
      </c>
      <c r="D70" s="72" t="s">
        <v>152</v>
      </c>
      <c r="E70" s="73"/>
      <c r="F70" s="74">
        <v>4.431</v>
      </c>
      <c r="G70" s="74">
        <v>5.483</v>
      </c>
      <c r="H70" s="74">
        <v>1.052</v>
      </c>
      <c r="I70" s="75">
        <v>4.5</v>
      </c>
      <c r="J70" s="76">
        <v>270</v>
      </c>
      <c r="K70" s="18">
        <f>SUM(H70*I70*J70*1.21)</f>
        <v>1546.5978</v>
      </c>
      <c r="L70" s="170"/>
    </row>
    <row r="71" spans="1:12" ht="15">
      <c r="A71" s="92"/>
      <c r="B71" s="72"/>
      <c r="C71" s="71" t="s">
        <v>229</v>
      </c>
      <c r="D71" s="72" t="s">
        <v>152</v>
      </c>
      <c r="E71" s="79"/>
      <c r="F71" s="74">
        <v>6.52</v>
      </c>
      <c r="G71" s="74">
        <v>7.581</v>
      </c>
      <c r="H71" s="74">
        <v>1.0610000000000008</v>
      </c>
      <c r="I71" s="75">
        <v>4.5</v>
      </c>
      <c r="J71" s="76">
        <v>550</v>
      </c>
      <c r="K71" s="18">
        <f>SUM(H71*I71*J71*1.21)</f>
        <v>3177.429750000002</v>
      </c>
      <c r="L71" s="170"/>
    </row>
    <row r="72" spans="1:12" ht="15">
      <c r="A72" s="92"/>
      <c r="B72" s="72"/>
      <c r="C72" s="71" t="s">
        <v>229</v>
      </c>
      <c r="D72" s="72" t="s">
        <v>152</v>
      </c>
      <c r="E72" s="85"/>
      <c r="F72" s="74">
        <v>7.581</v>
      </c>
      <c r="G72" s="74">
        <v>7.758</v>
      </c>
      <c r="H72" s="74">
        <v>0.1769999999999996</v>
      </c>
      <c r="I72" s="75">
        <v>4.4</v>
      </c>
      <c r="J72" s="76">
        <v>550</v>
      </c>
      <c r="K72" s="18">
        <f>SUM(H72*I72*J72*1.21)</f>
        <v>518.2913999999988</v>
      </c>
      <c r="L72" s="170"/>
    </row>
    <row r="73" spans="1:13" ht="15">
      <c r="A73" s="185"/>
      <c r="B73" s="710" t="s">
        <v>230</v>
      </c>
      <c r="C73" s="711"/>
      <c r="D73" s="712"/>
      <c r="E73" s="79"/>
      <c r="F73" s="74"/>
      <c r="G73" s="74"/>
      <c r="H73" s="80">
        <f>SUBTOTAL(9,H68:H72)</f>
        <v>4.396000000000001</v>
      </c>
      <c r="I73" s="75"/>
      <c r="J73" s="76"/>
      <c r="K73" s="19">
        <f>SUBTOTAL(9,K68:K72)</f>
        <v>8338.45485</v>
      </c>
      <c r="L73" s="196"/>
      <c r="M73" s="198"/>
    </row>
    <row r="74" spans="1:13" ht="15">
      <c r="A74" s="57">
        <v>21</v>
      </c>
      <c r="B74" s="14" t="s">
        <v>1248</v>
      </c>
      <c r="C74" s="32" t="s">
        <v>873</v>
      </c>
      <c r="D74" s="14" t="s">
        <v>783</v>
      </c>
      <c r="E74" s="59" t="s">
        <v>874</v>
      </c>
      <c r="F74" s="60">
        <v>4.649</v>
      </c>
      <c r="G74" s="60">
        <v>4.956</v>
      </c>
      <c r="H74" s="33">
        <f>G74-F74</f>
        <v>0.3070000000000004</v>
      </c>
      <c r="I74" s="120">
        <v>6.6</v>
      </c>
      <c r="J74" s="35">
        <v>1170</v>
      </c>
      <c r="K74" s="18">
        <f>SUM(H74*I74*J74)</f>
        <v>2370.6540000000027</v>
      </c>
      <c r="L74" s="560"/>
      <c r="M74" s="198"/>
    </row>
    <row r="75" spans="1:13" ht="15">
      <c r="A75" s="58"/>
      <c r="B75" s="739" t="s">
        <v>875</v>
      </c>
      <c r="C75" s="755"/>
      <c r="D75" s="756"/>
      <c r="E75" s="208"/>
      <c r="F75" s="60"/>
      <c r="G75" s="60"/>
      <c r="H75" s="36">
        <f>SUM(H74:H74)</f>
        <v>0.3070000000000004</v>
      </c>
      <c r="I75" s="120"/>
      <c r="J75" s="35"/>
      <c r="K75" s="19">
        <f>SUM(K74:K74)</f>
        <v>2370.6540000000027</v>
      </c>
      <c r="L75" s="196"/>
      <c r="M75" s="198"/>
    </row>
    <row r="76" spans="1:13" ht="15">
      <c r="A76" s="57">
        <v>22</v>
      </c>
      <c r="B76" s="14" t="s">
        <v>1174</v>
      </c>
      <c r="C76" s="32" t="s">
        <v>876</v>
      </c>
      <c r="D76" s="14" t="s">
        <v>783</v>
      </c>
      <c r="E76" s="59" t="s">
        <v>877</v>
      </c>
      <c r="F76" s="60">
        <v>1.775</v>
      </c>
      <c r="G76" s="60">
        <v>2.93</v>
      </c>
      <c r="H76" s="33">
        <f>G76-F76</f>
        <v>1.1550000000000002</v>
      </c>
      <c r="I76" s="120">
        <v>4.1</v>
      </c>
      <c r="J76" s="35">
        <v>465</v>
      </c>
      <c r="K76" s="18">
        <f>SUM(H76*I76*J76)</f>
        <v>2202.0075000000006</v>
      </c>
      <c r="L76" s="560"/>
      <c r="M76" s="198"/>
    </row>
    <row r="77" spans="1:13" ht="15">
      <c r="A77" s="58"/>
      <c r="B77" s="739" t="s">
        <v>878</v>
      </c>
      <c r="C77" s="755"/>
      <c r="D77" s="756"/>
      <c r="E77" s="208"/>
      <c r="F77" s="60"/>
      <c r="G77" s="60"/>
      <c r="H77" s="36">
        <f>SUM(H76:H76)</f>
        <v>1.1550000000000002</v>
      </c>
      <c r="I77" s="120"/>
      <c r="J77" s="35"/>
      <c r="K77" s="19">
        <f>SUM(K76:K76)</f>
        <v>2202.0075000000006</v>
      </c>
      <c r="L77" s="196"/>
      <c r="M77" s="198"/>
    </row>
    <row r="78" spans="1:13" ht="15">
      <c r="A78" s="201">
        <v>23</v>
      </c>
      <c r="B78" s="14"/>
      <c r="C78" s="32" t="s">
        <v>231</v>
      </c>
      <c r="D78" s="14" t="s">
        <v>148</v>
      </c>
      <c r="E78" s="217" t="s">
        <v>232</v>
      </c>
      <c r="F78" s="60">
        <v>0</v>
      </c>
      <c r="G78" s="60">
        <v>0.344</v>
      </c>
      <c r="H78" s="33">
        <f>G78-F78</f>
        <v>0.344</v>
      </c>
      <c r="I78" s="34">
        <v>5.5</v>
      </c>
      <c r="J78" s="35">
        <v>300</v>
      </c>
      <c r="K78" s="18">
        <f>SUM(H78*I78*J78)</f>
        <v>567.6</v>
      </c>
      <c r="L78" s="196"/>
      <c r="M78" s="198"/>
    </row>
    <row r="79" spans="1:13" ht="15">
      <c r="A79" s="202"/>
      <c r="B79" s="784" t="s">
        <v>617</v>
      </c>
      <c r="C79" s="785"/>
      <c r="D79" s="786"/>
      <c r="E79" s="206"/>
      <c r="F79" s="63"/>
      <c r="G79" s="63"/>
      <c r="H79" s="36">
        <f>SUM(H78:H78)</f>
        <v>0.344</v>
      </c>
      <c r="I79" s="37"/>
      <c r="J79" s="38"/>
      <c r="K79" s="19">
        <f>SUM(K78)</f>
        <v>567.6</v>
      </c>
      <c r="L79" s="196"/>
      <c r="M79" s="198"/>
    </row>
    <row r="80" spans="1:13" ht="15">
      <c r="A80" s="264">
        <v>24</v>
      </c>
      <c r="B80" s="100"/>
      <c r="C80" s="211" t="s">
        <v>234</v>
      </c>
      <c r="D80" s="109" t="s">
        <v>182</v>
      </c>
      <c r="E80" s="213" t="s">
        <v>235</v>
      </c>
      <c r="F80" s="214">
        <v>6.453</v>
      </c>
      <c r="G80" s="214">
        <v>6.598</v>
      </c>
      <c r="H80" s="177">
        <f>G80-F80</f>
        <v>0.14499999999999957</v>
      </c>
      <c r="I80" s="178">
        <v>4.7</v>
      </c>
      <c r="J80" s="179">
        <v>385</v>
      </c>
      <c r="K80" s="262">
        <f>SUM(H80*I80*J80)</f>
        <v>262.3774999999992</v>
      </c>
      <c r="L80" s="196"/>
      <c r="M80" s="198"/>
    </row>
    <row r="81" spans="1:13" ht="15">
      <c r="A81" s="263"/>
      <c r="B81" s="100"/>
      <c r="C81" s="211" t="s">
        <v>234</v>
      </c>
      <c r="D81" s="109" t="s">
        <v>182</v>
      </c>
      <c r="E81" s="213" t="s">
        <v>235</v>
      </c>
      <c r="F81" s="214">
        <v>6.598</v>
      </c>
      <c r="G81" s="214">
        <v>9.436</v>
      </c>
      <c r="H81" s="177">
        <f>G81-F81</f>
        <v>2.838</v>
      </c>
      <c r="I81" s="178">
        <v>5.2</v>
      </c>
      <c r="J81" s="179">
        <v>385</v>
      </c>
      <c r="K81" s="262">
        <f>SUM(H81*I81*J81)</f>
        <v>5681.676</v>
      </c>
      <c r="L81" s="196"/>
      <c r="M81" s="198"/>
    </row>
    <row r="82" spans="1:13" ht="15">
      <c r="A82" s="263"/>
      <c r="B82" s="100"/>
      <c r="C82" s="211" t="s">
        <v>234</v>
      </c>
      <c r="D82" s="109" t="s">
        <v>182</v>
      </c>
      <c r="E82" s="213" t="s">
        <v>1020</v>
      </c>
      <c r="F82" s="214">
        <v>10.77</v>
      </c>
      <c r="G82" s="214">
        <v>11.753</v>
      </c>
      <c r="H82" s="177">
        <f>G82-F82</f>
        <v>0.9830000000000005</v>
      </c>
      <c r="I82" s="178">
        <v>4.9</v>
      </c>
      <c r="J82" s="179">
        <v>385</v>
      </c>
      <c r="K82" s="262">
        <f>SUM(H82*I82*J82)</f>
        <v>1854.429500000001</v>
      </c>
      <c r="L82" s="196"/>
      <c r="M82" s="198"/>
    </row>
    <row r="83" spans="1:13" ht="15">
      <c r="A83" s="184"/>
      <c r="B83" s="806" t="s">
        <v>604</v>
      </c>
      <c r="C83" s="807"/>
      <c r="D83" s="808"/>
      <c r="E83" s="215"/>
      <c r="F83" s="216"/>
      <c r="G83" s="216"/>
      <c r="H83" s="94">
        <f>SUBTOTAL(9,H80:H82)</f>
        <v>3.966</v>
      </c>
      <c r="I83" s="95"/>
      <c r="J83" s="68"/>
      <c r="K83" s="68">
        <f>SUBTOTAL(9,K80:K82)</f>
        <v>7798.483000000001</v>
      </c>
      <c r="L83" s="196"/>
      <c r="M83" s="198"/>
    </row>
    <row r="84" spans="1:13" ht="15">
      <c r="A84" s="188">
        <v>25</v>
      </c>
      <c r="B84" s="93"/>
      <c r="C84" s="101" t="s">
        <v>236</v>
      </c>
      <c r="D84" s="93" t="s">
        <v>182</v>
      </c>
      <c r="E84" s="210" t="s">
        <v>237</v>
      </c>
      <c r="F84" s="216">
        <v>0.454</v>
      </c>
      <c r="G84" s="216">
        <v>2.287</v>
      </c>
      <c r="H84" s="180">
        <f>G84-F84</f>
        <v>1.833</v>
      </c>
      <c r="I84" s="181">
        <v>4.7</v>
      </c>
      <c r="J84" s="182">
        <v>385</v>
      </c>
      <c r="K84" s="102">
        <f>SUM(H84*I84*J84)</f>
        <v>3316.8135</v>
      </c>
      <c r="L84" s="196"/>
      <c r="M84" s="198"/>
    </row>
    <row r="85" spans="1:13" ht="15">
      <c r="A85" s="190"/>
      <c r="B85" s="781" t="s">
        <v>605</v>
      </c>
      <c r="C85" s="782"/>
      <c r="D85" s="783"/>
      <c r="E85" s="215"/>
      <c r="F85" s="216"/>
      <c r="G85" s="216"/>
      <c r="H85" s="94">
        <f>SUBTOTAL(9,H84)</f>
        <v>1.833</v>
      </c>
      <c r="I85" s="95"/>
      <c r="J85" s="95"/>
      <c r="K85" s="68">
        <f>SUBTOTAL(9,K84:K84)</f>
        <v>3316.8135</v>
      </c>
      <c r="L85" s="196"/>
      <c r="M85" s="198"/>
    </row>
    <row r="86" spans="1:12" ht="15">
      <c r="A86" s="726">
        <v>26</v>
      </c>
      <c r="B86" s="130" t="s">
        <v>1174</v>
      </c>
      <c r="C86" s="130" t="s">
        <v>606</v>
      </c>
      <c r="D86" s="130" t="s">
        <v>179</v>
      </c>
      <c r="E86" s="272" t="s">
        <v>238</v>
      </c>
      <c r="F86" s="219">
        <v>0</v>
      </c>
      <c r="G86" s="60">
        <v>1.136</v>
      </c>
      <c r="H86" s="33">
        <f>G86-F86</f>
        <v>1.136</v>
      </c>
      <c r="I86" s="120">
        <v>4.484154929577465</v>
      </c>
      <c r="J86" s="35">
        <v>450</v>
      </c>
      <c r="K86" s="18">
        <f>SUM(H86*I86*J86)</f>
        <v>2292.2999999999997</v>
      </c>
      <c r="L86" s="170"/>
    </row>
    <row r="87" spans="1:12" ht="15">
      <c r="A87" s="751">
        <v>11</v>
      </c>
      <c r="B87" s="218"/>
      <c r="C87" s="130" t="s">
        <v>606</v>
      </c>
      <c r="D87" s="218" t="s">
        <v>179</v>
      </c>
      <c r="E87" s="231"/>
      <c r="F87" s="219">
        <v>1.136</v>
      </c>
      <c r="G87" s="60">
        <v>2.087</v>
      </c>
      <c r="H87" s="33">
        <f>G87-F87</f>
        <v>0.9510000000000003</v>
      </c>
      <c r="I87" s="120">
        <v>4.5</v>
      </c>
      <c r="J87" s="35">
        <v>450</v>
      </c>
      <c r="K87" s="18">
        <f>SUM(H87*I87*J87)</f>
        <v>1925.7750000000005</v>
      </c>
      <c r="L87" s="170"/>
    </row>
    <row r="88" spans="1:12" ht="15">
      <c r="A88" s="751">
        <v>11</v>
      </c>
      <c r="B88" s="230"/>
      <c r="C88" s="101" t="s">
        <v>606</v>
      </c>
      <c r="D88" s="230" t="s">
        <v>179</v>
      </c>
      <c r="E88" s="303"/>
      <c r="F88" s="219">
        <v>2.087</v>
      </c>
      <c r="G88" s="60">
        <v>2.65</v>
      </c>
      <c r="H88" s="33">
        <f>G88-F88</f>
        <v>0.5629999999999997</v>
      </c>
      <c r="I88" s="120">
        <v>4.476021314387212</v>
      </c>
      <c r="J88" s="35">
        <v>450</v>
      </c>
      <c r="K88" s="18">
        <f>SUM(H88*I88*J88)</f>
        <v>1133.9999999999993</v>
      </c>
      <c r="L88" s="170"/>
    </row>
    <row r="89" spans="1:12" ht="15">
      <c r="A89" s="304"/>
      <c r="B89" s="806" t="s">
        <v>239</v>
      </c>
      <c r="C89" s="807"/>
      <c r="D89" s="808"/>
      <c r="E89" s="312"/>
      <c r="F89" s="221"/>
      <c r="G89" s="63"/>
      <c r="H89" s="36">
        <f>SUBTOTAL(9,H86:H88)</f>
        <v>2.65</v>
      </c>
      <c r="I89" s="121"/>
      <c r="J89" s="38"/>
      <c r="K89" s="19">
        <f>SUBTOTAL(9,K86:K88)</f>
        <v>5352.075</v>
      </c>
      <c r="L89" s="196"/>
    </row>
    <row r="90" spans="1:12" ht="15" customHeight="1">
      <c r="A90" s="726">
        <v>27</v>
      </c>
      <c r="B90" s="130" t="s">
        <v>1174</v>
      </c>
      <c r="C90" s="130" t="s">
        <v>607</v>
      </c>
      <c r="D90" s="130" t="s">
        <v>179</v>
      </c>
      <c r="E90" s="272" t="s">
        <v>240</v>
      </c>
      <c r="F90" s="219">
        <v>0</v>
      </c>
      <c r="G90" s="60">
        <v>1.587</v>
      </c>
      <c r="H90" s="33">
        <f>G90-F90</f>
        <v>1.587</v>
      </c>
      <c r="I90" s="120">
        <v>3.992438563327032</v>
      </c>
      <c r="J90" s="35">
        <v>450</v>
      </c>
      <c r="K90" s="18">
        <f>SUM(H90*I90*J90)</f>
        <v>2851.2</v>
      </c>
      <c r="L90" s="152"/>
    </row>
    <row r="91" spans="1:12" ht="15" customHeight="1">
      <c r="A91" s="727"/>
      <c r="B91" s="130"/>
      <c r="C91" s="130" t="s">
        <v>607</v>
      </c>
      <c r="D91" s="130" t="s">
        <v>179</v>
      </c>
      <c r="E91" s="314"/>
      <c r="F91" s="219">
        <v>1.587</v>
      </c>
      <c r="G91" s="60">
        <v>2.916</v>
      </c>
      <c r="H91" s="33">
        <f>G91-F91</f>
        <v>1.329</v>
      </c>
      <c r="I91" s="120">
        <v>4</v>
      </c>
      <c r="J91" s="35">
        <v>450</v>
      </c>
      <c r="K91" s="18">
        <f>SUM(H91*I91*J91)</f>
        <v>2392.2</v>
      </c>
      <c r="L91" s="152"/>
    </row>
    <row r="92" spans="1:12" ht="15.75" customHeight="1">
      <c r="A92" s="304"/>
      <c r="B92" s="806" t="s">
        <v>241</v>
      </c>
      <c r="C92" s="807"/>
      <c r="D92" s="808"/>
      <c r="E92" s="312"/>
      <c r="F92" s="221"/>
      <c r="G92" s="63"/>
      <c r="H92" s="36">
        <f>SUBTOTAL(9,H90:H91)</f>
        <v>2.916</v>
      </c>
      <c r="I92" s="121"/>
      <c r="J92" s="38"/>
      <c r="K92" s="19">
        <f>SUBTOTAL(9,K90:K91)</f>
        <v>5243.4</v>
      </c>
      <c r="L92" s="152"/>
    </row>
    <row r="93" spans="1:12" ht="15">
      <c r="A93" s="201">
        <v>28</v>
      </c>
      <c r="B93" s="14" t="s">
        <v>1174</v>
      </c>
      <c r="C93" s="32" t="s">
        <v>242</v>
      </c>
      <c r="D93" s="14" t="s">
        <v>148</v>
      </c>
      <c r="E93" s="217" t="s">
        <v>243</v>
      </c>
      <c r="F93" s="60">
        <v>6.93</v>
      </c>
      <c r="G93" s="60">
        <v>8.49</v>
      </c>
      <c r="H93" s="33">
        <f>G93-F93</f>
        <v>1.5600000000000005</v>
      </c>
      <c r="I93" s="34">
        <v>4.4</v>
      </c>
      <c r="J93" s="35">
        <v>612</v>
      </c>
      <c r="K93" s="18">
        <f>SUM(H93*I93*J93)</f>
        <v>4200.768000000002</v>
      </c>
      <c r="L93" s="556"/>
    </row>
    <row r="94" spans="1:12" ht="15">
      <c r="A94" s="105"/>
      <c r="B94" s="14" t="s">
        <v>1174</v>
      </c>
      <c r="C94" s="32" t="s">
        <v>242</v>
      </c>
      <c r="D94" s="14" t="s">
        <v>148</v>
      </c>
      <c r="E94" s="217" t="s">
        <v>244</v>
      </c>
      <c r="F94" s="60">
        <v>8.49</v>
      </c>
      <c r="G94" s="60">
        <v>8.885</v>
      </c>
      <c r="H94" s="33">
        <f>G94-F94</f>
        <v>0.3949999999999996</v>
      </c>
      <c r="I94" s="34">
        <v>4.7</v>
      </c>
      <c r="J94" s="35">
        <v>898</v>
      </c>
      <c r="K94" s="18">
        <f>SUM(H94*I94*J94)</f>
        <v>1667.1369999999984</v>
      </c>
      <c r="L94" s="170"/>
    </row>
    <row r="95" spans="1:12" ht="15">
      <c r="A95" s="105"/>
      <c r="B95" s="14" t="s">
        <v>1174</v>
      </c>
      <c r="C95" s="32" t="s">
        <v>242</v>
      </c>
      <c r="D95" s="14" t="s">
        <v>148</v>
      </c>
      <c r="E95" s="59" t="s">
        <v>1250</v>
      </c>
      <c r="F95" s="60">
        <v>8.885</v>
      </c>
      <c r="G95" s="60">
        <v>10.09</v>
      </c>
      <c r="H95" s="33">
        <f>G95-F95</f>
        <v>1.205</v>
      </c>
      <c r="I95" s="34">
        <v>4.7</v>
      </c>
      <c r="J95" s="35">
        <v>510</v>
      </c>
      <c r="K95" s="18">
        <f>SUM(H95*I95*J95)</f>
        <v>2888.385</v>
      </c>
      <c r="L95" s="556"/>
    </row>
    <row r="96" spans="1:12" ht="15">
      <c r="A96" s="105"/>
      <c r="B96" s="14"/>
      <c r="C96" s="32" t="s">
        <v>242</v>
      </c>
      <c r="D96" s="14" t="s">
        <v>148</v>
      </c>
      <c r="E96" s="59" t="s">
        <v>1251</v>
      </c>
      <c r="F96" s="60">
        <v>10.09</v>
      </c>
      <c r="G96" s="60">
        <v>10.13</v>
      </c>
      <c r="H96" s="33">
        <f>G96-F96</f>
        <v>0.040000000000000924</v>
      </c>
      <c r="I96" s="34">
        <v>4.7</v>
      </c>
      <c r="J96" s="35">
        <v>300</v>
      </c>
      <c r="K96" s="18">
        <f>SUM(H96*I96*J96)</f>
        <v>56.400000000001306</v>
      </c>
      <c r="L96" s="170"/>
    </row>
    <row r="97" spans="1:12" ht="15">
      <c r="A97" s="105"/>
      <c r="B97" s="14" t="s">
        <v>1174</v>
      </c>
      <c r="C97" s="32" t="s">
        <v>242</v>
      </c>
      <c r="D97" s="14" t="s">
        <v>148</v>
      </c>
      <c r="E97" s="59" t="s">
        <v>1252</v>
      </c>
      <c r="F97" s="60">
        <v>10.13</v>
      </c>
      <c r="G97" s="60">
        <v>10.969</v>
      </c>
      <c r="H97" s="33">
        <f>G97-F97</f>
        <v>0.8389999999999986</v>
      </c>
      <c r="I97" s="34">
        <v>4.7</v>
      </c>
      <c r="J97" s="35">
        <v>562</v>
      </c>
      <c r="K97" s="18">
        <f>SUM(H97*I97*J97)</f>
        <v>2216.134599999996</v>
      </c>
      <c r="L97" s="170"/>
    </row>
    <row r="98" spans="1:16" ht="15">
      <c r="A98" s="202"/>
      <c r="B98" s="764" t="s">
        <v>245</v>
      </c>
      <c r="C98" s="755"/>
      <c r="D98" s="756"/>
      <c r="E98" s="206"/>
      <c r="F98" s="63"/>
      <c r="G98" s="63"/>
      <c r="H98" s="36">
        <v>4.039</v>
      </c>
      <c r="I98" s="37"/>
      <c r="J98" s="38"/>
      <c r="K98" s="19">
        <v>8806</v>
      </c>
      <c r="L98" s="152"/>
      <c r="P98" s="69"/>
    </row>
    <row r="99" spans="1:12" ht="15">
      <c r="A99" s="201">
        <v>29</v>
      </c>
      <c r="B99" s="174"/>
      <c r="C99" s="14" t="s">
        <v>246</v>
      </c>
      <c r="D99" s="174" t="s">
        <v>160</v>
      </c>
      <c r="E99" s="59" t="s">
        <v>247</v>
      </c>
      <c r="F99" s="60">
        <v>1.586</v>
      </c>
      <c r="G99" s="60">
        <v>2.829</v>
      </c>
      <c r="H99" s="175">
        <f>SUM(G99-F99)</f>
        <v>1.243</v>
      </c>
      <c r="I99" s="96">
        <v>4.2</v>
      </c>
      <c r="J99" s="97">
        <v>400</v>
      </c>
      <c r="K99" s="18">
        <f>SUM(H99*I99*J99)</f>
        <v>2088.2400000000002</v>
      </c>
      <c r="L99" s="152"/>
    </row>
    <row r="100" spans="1:12" ht="15">
      <c r="A100" s="202"/>
      <c r="B100" s="772" t="s">
        <v>608</v>
      </c>
      <c r="C100" s="773"/>
      <c r="D100" s="774"/>
      <c r="E100" s="62"/>
      <c r="F100" s="63"/>
      <c r="G100" s="63"/>
      <c r="H100" s="36">
        <f>SUM(H99)</f>
        <v>1.243</v>
      </c>
      <c r="I100" s="98"/>
      <c r="J100" s="99"/>
      <c r="K100" s="19">
        <f>SUM(K99)</f>
        <v>2088.2400000000002</v>
      </c>
      <c r="L100" s="152"/>
    </row>
    <row r="101" spans="1:13" ht="15">
      <c r="A101" s="564">
        <v>30</v>
      </c>
      <c r="B101" s="218"/>
      <c r="C101" s="101" t="s">
        <v>609</v>
      </c>
      <c r="D101" s="218" t="s">
        <v>179</v>
      </c>
      <c r="E101" s="231"/>
      <c r="F101" s="219">
        <v>2.737</v>
      </c>
      <c r="G101" s="60">
        <v>4.185</v>
      </c>
      <c r="H101" s="33">
        <f>G101-F101</f>
        <v>1.4479999999999995</v>
      </c>
      <c r="I101" s="120">
        <v>4.5</v>
      </c>
      <c r="J101" s="35">
        <v>500</v>
      </c>
      <c r="K101" s="18">
        <f>SUM(H101*I101*J101)</f>
        <v>3257.999999999999</v>
      </c>
      <c r="L101" s="196"/>
      <c r="M101" s="198"/>
    </row>
    <row r="102" spans="1:13" ht="15">
      <c r="A102" s="473"/>
      <c r="B102" s="218"/>
      <c r="C102" s="101" t="s">
        <v>609</v>
      </c>
      <c r="D102" s="218" t="s">
        <v>179</v>
      </c>
      <c r="E102" s="231"/>
      <c r="F102" s="219">
        <v>4.185</v>
      </c>
      <c r="G102" s="60">
        <v>5.443</v>
      </c>
      <c r="H102" s="33">
        <f>G102-F102</f>
        <v>1.258</v>
      </c>
      <c r="I102" s="120">
        <v>4.5</v>
      </c>
      <c r="J102" s="35">
        <v>500</v>
      </c>
      <c r="K102" s="18">
        <f>SUM(H102*I102*J102)</f>
        <v>2830.5</v>
      </c>
      <c r="L102" s="196"/>
      <c r="M102" s="198"/>
    </row>
    <row r="103" spans="1:13" ht="15">
      <c r="A103" s="304"/>
      <c r="B103" s="772" t="s">
        <v>248</v>
      </c>
      <c r="C103" s="773"/>
      <c r="D103" s="774"/>
      <c r="E103" s="305"/>
      <c r="F103" s="221"/>
      <c r="G103" s="63"/>
      <c r="H103" s="36">
        <f>SUM(H101:H102)</f>
        <v>2.7059999999999995</v>
      </c>
      <c r="I103" s="121"/>
      <c r="J103" s="38"/>
      <c r="K103" s="19">
        <f>SUM(K101:K102)</f>
        <v>6088.499999999999</v>
      </c>
      <c r="L103" s="196"/>
      <c r="M103" s="198"/>
    </row>
    <row r="104" spans="1:13" ht="15">
      <c r="A104" s="201">
        <v>31</v>
      </c>
      <c r="B104" s="14"/>
      <c r="C104" s="32" t="s">
        <v>249</v>
      </c>
      <c r="D104" s="14" t="s">
        <v>156</v>
      </c>
      <c r="E104" s="217" t="s">
        <v>250</v>
      </c>
      <c r="F104" s="60">
        <v>0</v>
      </c>
      <c r="G104" s="60">
        <v>0.794</v>
      </c>
      <c r="H104" s="33">
        <f>G104-F104</f>
        <v>0.794</v>
      </c>
      <c r="I104" s="120">
        <v>4.6</v>
      </c>
      <c r="J104" s="35">
        <v>400</v>
      </c>
      <c r="K104" s="18">
        <f>SUM(H104*I104*J104)</f>
        <v>1460.96</v>
      </c>
      <c r="L104" s="196"/>
      <c r="M104" s="198"/>
    </row>
    <row r="105" spans="1:13" ht="15">
      <c r="A105" s="105"/>
      <c r="B105" s="14"/>
      <c r="C105" s="32" t="s">
        <v>249</v>
      </c>
      <c r="D105" s="14" t="s">
        <v>156</v>
      </c>
      <c r="E105" s="209"/>
      <c r="F105" s="60">
        <v>0.794</v>
      </c>
      <c r="G105" s="60">
        <v>2.652</v>
      </c>
      <c r="H105" s="33">
        <f>G105-F105</f>
        <v>1.858</v>
      </c>
      <c r="I105" s="120">
        <v>4.5</v>
      </c>
      <c r="J105" s="35">
        <v>600</v>
      </c>
      <c r="K105" s="18">
        <f>SUM(H105*I105*J105)</f>
        <v>5016.6</v>
      </c>
      <c r="L105" s="196"/>
      <c r="M105" s="198"/>
    </row>
    <row r="106" spans="1:13" ht="15">
      <c r="A106" s="105"/>
      <c r="B106" s="14"/>
      <c r="C106" s="32" t="s">
        <v>249</v>
      </c>
      <c r="D106" s="14" t="s">
        <v>156</v>
      </c>
      <c r="E106" s="209"/>
      <c r="F106" s="60">
        <v>2.652</v>
      </c>
      <c r="G106" s="60">
        <v>3.665</v>
      </c>
      <c r="H106" s="33">
        <f>G106-F106</f>
        <v>1.013</v>
      </c>
      <c r="I106" s="120">
        <v>5</v>
      </c>
      <c r="J106" s="35">
        <v>600</v>
      </c>
      <c r="K106" s="18">
        <f>SUM(H106*I106*J106)</f>
        <v>3038.9999999999995</v>
      </c>
      <c r="L106" s="196"/>
      <c r="M106" s="198"/>
    </row>
    <row r="107" spans="1:13" ht="15">
      <c r="A107" s="105"/>
      <c r="B107" s="14"/>
      <c r="C107" s="32" t="s">
        <v>249</v>
      </c>
      <c r="D107" s="14" t="s">
        <v>156</v>
      </c>
      <c r="E107" s="206"/>
      <c r="F107" s="60">
        <v>3.665</v>
      </c>
      <c r="G107" s="60">
        <v>4.302</v>
      </c>
      <c r="H107" s="33">
        <f>G107-F107</f>
        <v>0.6369999999999996</v>
      </c>
      <c r="I107" s="120">
        <v>5</v>
      </c>
      <c r="J107" s="35">
        <v>400</v>
      </c>
      <c r="K107" s="18">
        <f>SUM(H107*I107*J107)</f>
        <v>1273.999999999999</v>
      </c>
      <c r="L107" s="196"/>
      <c r="M107" s="198"/>
    </row>
    <row r="108" spans="1:13" ht="15">
      <c r="A108" s="202"/>
      <c r="B108" s="772" t="s">
        <v>251</v>
      </c>
      <c r="C108" s="773"/>
      <c r="D108" s="774"/>
      <c r="E108" s="206"/>
      <c r="F108" s="60"/>
      <c r="G108" s="60"/>
      <c r="H108" s="36">
        <f>SUM(H104:H107)</f>
        <v>4.302</v>
      </c>
      <c r="I108" s="120"/>
      <c r="J108" s="35"/>
      <c r="K108" s="19">
        <f>SUBTOTAL(9,K104:K107)</f>
        <v>10790.559999999998</v>
      </c>
      <c r="L108" s="196"/>
      <c r="M108" s="198"/>
    </row>
    <row r="109" spans="1:13" ht="15">
      <c r="A109" s="602"/>
      <c r="B109" s="607"/>
      <c r="C109" s="607"/>
      <c r="D109" s="607"/>
      <c r="E109" s="554"/>
      <c r="F109" s="277"/>
      <c r="G109" s="277"/>
      <c r="H109" s="284"/>
      <c r="I109" s="285"/>
      <c r="J109" s="286"/>
      <c r="K109" s="53"/>
      <c r="L109" s="196"/>
      <c r="M109" s="198"/>
    </row>
    <row r="110" spans="1:13" ht="15">
      <c r="A110" s="192"/>
      <c r="B110" s="608"/>
      <c r="C110" s="608"/>
      <c r="D110" s="608"/>
      <c r="E110" s="297"/>
      <c r="F110" s="271"/>
      <c r="G110" s="271"/>
      <c r="H110" s="183"/>
      <c r="I110" s="472"/>
      <c r="J110" s="471"/>
      <c r="K110" s="106"/>
      <c r="L110" s="196"/>
      <c r="M110" s="198"/>
    </row>
    <row r="111" spans="1:13" ht="15">
      <c r="A111" s="819">
        <v>5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196"/>
      <c r="M111" s="198"/>
    </row>
    <row r="112" spans="1:13" ht="15.75" thickBot="1">
      <c r="A112" s="192"/>
      <c r="B112" s="608"/>
      <c r="C112" s="608"/>
      <c r="D112" s="608"/>
      <c r="E112" s="297"/>
      <c r="F112" s="271"/>
      <c r="G112" s="271"/>
      <c r="H112" s="183"/>
      <c r="I112" s="472"/>
      <c r="J112" s="471"/>
      <c r="K112" s="106"/>
      <c r="L112" s="196"/>
      <c r="M112" s="198"/>
    </row>
    <row r="113" spans="1:12" ht="36">
      <c r="A113" s="145" t="s">
        <v>130</v>
      </c>
      <c r="B113" s="146" t="s">
        <v>131</v>
      </c>
      <c r="C113" s="147" t="s">
        <v>132</v>
      </c>
      <c r="D113" s="148" t="s">
        <v>133</v>
      </c>
      <c r="E113" s="148" t="s">
        <v>134</v>
      </c>
      <c r="F113" s="734" t="s">
        <v>135</v>
      </c>
      <c r="G113" s="735"/>
      <c r="H113" s="149" t="s">
        <v>136</v>
      </c>
      <c r="I113" s="150" t="s">
        <v>137</v>
      </c>
      <c r="J113" s="151" t="s">
        <v>138</v>
      </c>
      <c r="K113" s="291" t="s">
        <v>139</v>
      </c>
      <c r="L113" s="152"/>
    </row>
    <row r="114" spans="1:12" ht="15" customHeight="1" thickBot="1">
      <c r="A114" s="153" t="s">
        <v>140</v>
      </c>
      <c r="B114" s="154"/>
      <c r="C114" s="155"/>
      <c r="D114" s="156"/>
      <c r="E114" s="157"/>
      <c r="F114" s="158" t="s">
        <v>141</v>
      </c>
      <c r="G114" s="159" t="s">
        <v>142</v>
      </c>
      <c r="H114" s="160" t="s">
        <v>143</v>
      </c>
      <c r="I114" s="161" t="s">
        <v>144</v>
      </c>
      <c r="J114" s="162" t="s">
        <v>145</v>
      </c>
      <c r="K114" s="292" t="s">
        <v>146</v>
      </c>
      <c r="L114" s="152"/>
    </row>
    <row r="115" spans="1:12" ht="4.5" customHeight="1">
      <c r="A115" s="163"/>
      <c r="B115" s="164"/>
      <c r="C115" s="165"/>
      <c r="D115" s="164"/>
      <c r="E115" s="166"/>
      <c r="F115" s="167"/>
      <c r="G115" s="167"/>
      <c r="H115" s="167"/>
      <c r="I115" s="168"/>
      <c r="J115" s="165"/>
      <c r="K115" s="169"/>
      <c r="L115" s="152"/>
    </row>
    <row r="116" spans="1:13" ht="15">
      <c r="A116" s="201">
        <v>32</v>
      </c>
      <c r="B116" s="14" t="s">
        <v>1174</v>
      </c>
      <c r="C116" s="32" t="s">
        <v>252</v>
      </c>
      <c r="D116" s="14" t="s">
        <v>156</v>
      </c>
      <c r="E116" s="206" t="s">
        <v>958</v>
      </c>
      <c r="F116" s="60">
        <v>8.443</v>
      </c>
      <c r="G116" s="60">
        <v>8.792</v>
      </c>
      <c r="H116" s="33">
        <f>G116-F116</f>
        <v>0.3490000000000002</v>
      </c>
      <c r="I116" s="120">
        <v>4.5</v>
      </c>
      <c r="J116" s="35">
        <v>500</v>
      </c>
      <c r="K116" s="18">
        <f>SUM(H116*I116*J116)</f>
        <v>785.2500000000005</v>
      </c>
      <c r="L116" s="196"/>
      <c r="M116" s="198"/>
    </row>
    <row r="117" spans="1:13" ht="15">
      <c r="A117" s="105"/>
      <c r="B117" s="14"/>
      <c r="C117" s="32" t="s">
        <v>252</v>
      </c>
      <c r="D117" s="14" t="s">
        <v>156</v>
      </c>
      <c r="E117" s="209"/>
      <c r="F117" s="60">
        <v>9.226</v>
      </c>
      <c r="G117" s="60">
        <v>10.123</v>
      </c>
      <c r="H117" s="33">
        <f>G117-F117</f>
        <v>0.8969999999999985</v>
      </c>
      <c r="I117" s="120">
        <v>4</v>
      </c>
      <c r="J117" s="35">
        <v>500</v>
      </c>
      <c r="K117" s="18">
        <f>SUM(H117*I117*J117)</f>
        <v>1793.9999999999968</v>
      </c>
      <c r="L117" s="196"/>
      <c r="M117" s="198"/>
    </row>
    <row r="118" spans="1:13" ht="15">
      <c r="A118" s="105"/>
      <c r="B118" s="14"/>
      <c r="C118" s="32" t="s">
        <v>252</v>
      </c>
      <c r="D118" s="14" t="s">
        <v>156</v>
      </c>
      <c r="E118" s="209"/>
      <c r="F118" s="60">
        <v>10.123</v>
      </c>
      <c r="G118" s="60">
        <v>11.12</v>
      </c>
      <c r="H118" s="33">
        <f>G118-F118</f>
        <v>0.9969999999999999</v>
      </c>
      <c r="I118" s="120">
        <v>3.5</v>
      </c>
      <c r="J118" s="35">
        <v>400</v>
      </c>
      <c r="K118" s="18">
        <f>SUM(H118*I118*J118)</f>
        <v>1395.7999999999997</v>
      </c>
      <c r="L118" s="196"/>
      <c r="M118" s="198"/>
    </row>
    <row r="119" spans="1:13" ht="15">
      <c r="A119" s="105"/>
      <c r="B119" s="14"/>
      <c r="C119" s="32" t="s">
        <v>252</v>
      </c>
      <c r="D119" s="14" t="s">
        <v>156</v>
      </c>
      <c r="E119" s="206"/>
      <c r="F119" s="60">
        <v>11.12</v>
      </c>
      <c r="G119" s="60">
        <v>11.935</v>
      </c>
      <c r="H119" s="33">
        <f>G119-F119</f>
        <v>0.8150000000000013</v>
      </c>
      <c r="I119" s="120">
        <v>4</v>
      </c>
      <c r="J119" s="35">
        <v>400</v>
      </c>
      <c r="K119" s="18">
        <f>SUM(H119*I119*J119)</f>
        <v>1304.000000000002</v>
      </c>
      <c r="L119" s="196"/>
      <c r="M119" s="198"/>
    </row>
    <row r="120" spans="1:13" ht="15">
      <c r="A120" s="202"/>
      <c r="B120" s="772" t="s">
        <v>253</v>
      </c>
      <c r="C120" s="773"/>
      <c r="D120" s="774"/>
      <c r="E120" s="206"/>
      <c r="F120" s="60"/>
      <c r="G120" s="60"/>
      <c r="H120" s="36">
        <f>SUM(H116:H119)</f>
        <v>3.058</v>
      </c>
      <c r="I120" s="120"/>
      <c r="J120" s="35"/>
      <c r="K120" s="19">
        <f>SUBTOTAL(9,K116:K119)</f>
        <v>5279.049999999999</v>
      </c>
      <c r="L120" s="196"/>
      <c r="M120" s="198"/>
    </row>
    <row r="121" spans="1:13" ht="15">
      <c r="A121" s="136">
        <v>33</v>
      </c>
      <c r="B121" s="101"/>
      <c r="C121" s="101" t="s">
        <v>517</v>
      </c>
      <c r="D121" s="101" t="s">
        <v>179</v>
      </c>
      <c r="E121" s="272" t="s">
        <v>111</v>
      </c>
      <c r="F121" s="219">
        <v>3.663</v>
      </c>
      <c r="G121" s="60">
        <v>5.762</v>
      </c>
      <c r="H121" s="33">
        <f>G121-F121</f>
        <v>2.0989999999999998</v>
      </c>
      <c r="I121" s="120">
        <v>5.1</v>
      </c>
      <c r="J121" s="35">
        <v>450</v>
      </c>
      <c r="K121" s="18">
        <f>SUM(H121*I121*J121)</f>
        <v>4817.204999999999</v>
      </c>
      <c r="L121" s="196"/>
      <c r="M121" s="198"/>
    </row>
    <row r="122" spans="1:13" ht="15">
      <c r="A122" s="293"/>
      <c r="B122" s="710" t="s">
        <v>254</v>
      </c>
      <c r="C122" s="711"/>
      <c r="D122" s="712"/>
      <c r="E122" s="305"/>
      <c r="F122" s="221"/>
      <c r="G122" s="63"/>
      <c r="H122" s="36">
        <f>SUBTOTAL(9,H121:H121)</f>
        <v>2.0989999999999998</v>
      </c>
      <c r="I122" s="121"/>
      <c r="J122" s="38"/>
      <c r="K122" s="19">
        <f>SUBTOTAL(9,K121:K121)</f>
        <v>4817.204999999999</v>
      </c>
      <c r="L122" s="196"/>
      <c r="M122" s="198"/>
    </row>
    <row r="123" spans="1:12" ht="15" customHeight="1">
      <c r="A123" s="486">
        <v>34</v>
      </c>
      <c r="B123" s="474"/>
      <c r="C123" s="475" t="s">
        <v>892</v>
      </c>
      <c r="D123" s="475" t="s">
        <v>152</v>
      </c>
      <c r="E123" s="476" t="s">
        <v>893</v>
      </c>
      <c r="F123" s="477">
        <v>0</v>
      </c>
      <c r="G123" s="477">
        <v>0.843</v>
      </c>
      <c r="H123" s="477">
        <f>SUM(G123-F123)</f>
        <v>0.843</v>
      </c>
      <c r="I123" s="478">
        <v>4.4</v>
      </c>
      <c r="J123" s="475">
        <v>280</v>
      </c>
      <c r="K123" s="18">
        <f>SUM(H123*I123*J123*1.21)</f>
        <v>1256.67696</v>
      </c>
      <c r="L123" s="152"/>
    </row>
    <row r="124" spans="1:12" ht="15">
      <c r="A124" s="485"/>
      <c r="B124" s="710" t="s">
        <v>894</v>
      </c>
      <c r="C124" s="711"/>
      <c r="D124" s="712"/>
      <c r="E124" s="125"/>
      <c r="F124" s="82"/>
      <c r="G124" s="82"/>
      <c r="H124" s="479">
        <v>0.843</v>
      </c>
      <c r="I124" s="83"/>
      <c r="J124" s="84"/>
      <c r="K124" s="19">
        <v>1257</v>
      </c>
      <c r="L124" s="170"/>
    </row>
    <row r="125" spans="1:12" ht="15">
      <c r="A125" s="486">
        <v>35</v>
      </c>
      <c r="B125" s="475" t="s">
        <v>1174</v>
      </c>
      <c r="C125" s="475" t="s">
        <v>256</v>
      </c>
      <c r="D125" s="475" t="s">
        <v>152</v>
      </c>
      <c r="E125" s="476" t="s">
        <v>895</v>
      </c>
      <c r="F125" s="477">
        <v>0.577</v>
      </c>
      <c r="G125" s="477">
        <v>4.129</v>
      </c>
      <c r="H125" s="480">
        <f>SUM(G125-F125)</f>
        <v>3.5519999999999996</v>
      </c>
      <c r="I125" s="478">
        <v>4.8</v>
      </c>
      <c r="J125" s="475">
        <v>350</v>
      </c>
      <c r="K125" s="18">
        <f>SUM(H125*I125*J125*1.21)</f>
        <v>7220.5055999999995</v>
      </c>
      <c r="L125" s="170"/>
    </row>
    <row r="126" spans="1:13" ht="15">
      <c r="A126" s="473"/>
      <c r="B126" s="475" t="s">
        <v>1174</v>
      </c>
      <c r="C126" s="481"/>
      <c r="D126" s="475" t="s">
        <v>152</v>
      </c>
      <c r="E126" s="476" t="s">
        <v>896</v>
      </c>
      <c r="F126" s="477">
        <v>4.948</v>
      </c>
      <c r="G126" s="477">
        <v>6.723</v>
      </c>
      <c r="H126" s="480">
        <f>SUM(G126-F126)</f>
        <v>1.7749999999999995</v>
      </c>
      <c r="I126" s="478">
        <v>4.8</v>
      </c>
      <c r="J126" s="475">
        <v>350</v>
      </c>
      <c r="K126" s="18">
        <f>SUM(H126*I126*J126*1.21)</f>
        <v>3608.219999999999</v>
      </c>
      <c r="L126" s="282"/>
      <c r="M126" s="203"/>
    </row>
    <row r="127" spans="1:13" ht="15">
      <c r="A127" s="485"/>
      <c r="B127" s="710" t="s">
        <v>894</v>
      </c>
      <c r="C127" s="711"/>
      <c r="D127" s="712"/>
      <c r="E127" s="134"/>
      <c r="F127" s="82"/>
      <c r="G127" s="82"/>
      <c r="H127" s="80">
        <f>SUM(H125:H126)</f>
        <v>5.326999999999999</v>
      </c>
      <c r="I127" s="83"/>
      <c r="J127" s="84"/>
      <c r="K127" s="19">
        <f>SUM(K125:K126)</f>
        <v>10828.725599999998</v>
      </c>
      <c r="L127" s="282"/>
      <c r="M127" s="203"/>
    </row>
    <row r="128" spans="1:13" ht="15">
      <c r="A128" s="91">
        <v>36</v>
      </c>
      <c r="B128" s="72"/>
      <c r="C128" s="71" t="s">
        <v>258</v>
      </c>
      <c r="D128" s="72" t="s">
        <v>152</v>
      </c>
      <c r="E128" s="73" t="s">
        <v>259</v>
      </c>
      <c r="F128" s="74">
        <v>0</v>
      </c>
      <c r="G128" s="74">
        <v>1.652</v>
      </c>
      <c r="H128" s="74">
        <v>1.652</v>
      </c>
      <c r="I128" s="75">
        <v>5</v>
      </c>
      <c r="J128" s="76">
        <v>270</v>
      </c>
      <c r="K128" s="18">
        <f>SUM(H128*I128*J128*1.21)</f>
        <v>2698.542</v>
      </c>
      <c r="L128" s="282"/>
      <c r="M128" s="203"/>
    </row>
    <row r="129" spans="1:13" ht="15">
      <c r="A129" s="92"/>
      <c r="B129" s="72"/>
      <c r="C129" s="71" t="s">
        <v>258</v>
      </c>
      <c r="D129" s="72" t="s">
        <v>152</v>
      </c>
      <c r="E129" s="79"/>
      <c r="F129" s="74">
        <v>1.652</v>
      </c>
      <c r="G129" s="74">
        <v>2.601</v>
      </c>
      <c r="H129" s="74">
        <v>0.9490000000000001</v>
      </c>
      <c r="I129" s="75">
        <v>4.8</v>
      </c>
      <c r="J129" s="76">
        <v>550</v>
      </c>
      <c r="K129" s="18">
        <f>SUM(H129*I129*J129*1.21)</f>
        <v>3031.4856</v>
      </c>
      <c r="L129" s="282"/>
      <c r="M129" s="203"/>
    </row>
    <row r="130" spans="1:13" ht="15">
      <c r="A130" s="92"/>
      <c r="B130" s="72"/>
      <c r="C130" s="71" t="s">
        <v>258</v>
      </c>
      <c r="D130" s="72" t="s">
        <v>152</v>
      </c>
      <c r="E130" s="73"/>
      <c r="F130" s="74">
        <v>2.601</v>
      </c>
      <c r="G130" s="74">
        <v>3.606</v>
      </c>
      <c r="H130" s="74">
        <v>1.005</v>
      </c>
      <c r="I130" s="75">
        <v>4.8</v>
      </c>
      <c r="J130" s="76">
        <v>270</v>
      </c>
      <c r="K130" s="18">
        <f>SUM(H130*I130*J130*1.21)</f>
        <v>1576.0007999999998</v>
      </c>
      <c r="L130" s="282"/>
      <c r="M130" s="203"/>
    </row>
    <row r="131" spans="1:13" ht="15">
      <c r="A131" s="92"/>
      <c r="B131" s="72"/>
      <c r="C131" s="71" t="s">
        <v>258</v>
      </c>
      <c r="D131" s="72" t="s">
        <v>152</v>
      </c>
      <c r="E131" s="79"/>
      <c r="F131" s="74">
        <v>3.606</v>
      </c>
      <c r="G131" s="74">
        <v>4.803</v>
      </c>
      <c r="H131" s="74">
        <v>1.197</v>
      </c>
      <c r="I131" s="75">
        <v>4.5</v>
      </c>
      <c r="J131" s="76">
        <v>270</v>
      </c>
      <c r="K131" s="18">
        <f>SUM(H131*I131*J131*1.21)</f>
        <v>1759.76955</v>
      </c>
      <c r="L131" s="282"/>
      <c r="M131" s="203"/>
    </row>
    <row r="132" spans="1:13" ht="15">
      <c r="A132" s="185"/>
      <c r="B132" s="710" t="s">
        <v>260</v>
      </c>
      <c r="C132" s="711"/>
      <c r="D132" s="712"/>
      <c r="E132" s="89"/>
      <c r="F132" s="74"/>
      <c r="G132" s="74"/>
      <c r="H132" s="80">
        <f>SUM(H128:H131)</f>
        <v>4.803</v>
      </c>
      <c r="I132" s="75"/>
      <c r="J132" s="76"/>
      <c r="K132" s="19">
        <f>SUM(K128:K131)</f>
        <v>9065.79795</v>
      </c>
      <c r="L132" s="282"/>
      <c r="M132" s="203"/>
    </row>
    <row r="133" spans="1:13" ht="15">
      <c r="A133" s="105">
        <v>37</v>
      </c>
      <c r="B133" s="14"/>
      <c r="C133" s="32" t="s">
        <v>261</v>
      </c>
      <c r="D133" s="14" t="s">
        <v>156</v>
      </c>
      <c r="E133" s="206" t="s">
        <v>785</v>
      </c>
      <c r="F133" s="60">
        <v>5.116</v>
      </c>
      <c r="G133" s="60">
        <v>5.836</v>
      </c>
      <c r="H133" s="33">
        <f>G133-F133</f>
        <v>0.7200000000000006</v>
      </c>
      <c r="I133" s="120">
        <v>4.4</v>
      </c>
      <c r="J133" s="35">
        <v>400</v>
      </c>
      <c r="K133" s="18">
        <f>SUM(H133*I133*J133)</f>
        <v>1267.2000000000014</v>
      </c>
      <c r="L133" s="282"/>
      <c r="M133" s="203"/>
    </row>
    <row r="134" spans="1:13" ht="15">
      <c r="A134" s="105"/>
      <c r="B134" s="14"/>
      <c r="C134" s="32" t="s">
        <v>261</v>
      </c>
      <c r="D134" s="14" t="s">
        <v>156</v>
      </c>
      <c r="E134" s="296"/>
      <c r="F134" s="60">
        <v>6.06</v>
      </c>
      <c r="G134" s="60">
        <v>6.205</v>
      </c>
      <c r="H134" s="33">
        <f>G134-F134</f>
        <v>0.14500000000000046</v>
      </c>
      <c r="I134" s="120">
        <v>4.5</v>
      </c>
      <c r="J134" s="35">
        <v>750</v>
      </c>
      <c r="K134" s="18">
        <f>SUM(H134*I134*J134)</f>
        <v>489.37500000000153</v>
      </c>
      <c r="L134" s="282"/>
      <c r="M134" s="203"/>
    </row>
    <row r="135" spans="1:13" ht="15">
      <c r="A135" s="202"/>
      <c r="B135" s="710" t="s">
        <v>262</v>
      </c>
      <c r="C135" s="711"/>
      <c r="D135" s="712"/>
      <c r="E135" s="206"/>
      <c r="F135" s="60"/>
      <c r="G135" s="60"/>
      <c r="H135" s="36">
        <f>SUM(H133:H134)</f>
        <v>0.8650000000000011</v>
      </c>
      <c r="I135" s="120"/>
      <c r="J135" s="35"/>
      <c r="K135" s="19">
        <f>SUBTOTAL(9,K133:K134)</f>
        <v>1756.575000000003</v>
      </c>
      <c r="L135" s="282"/>
      <c r="M135" s="203"/>
    </row>
    <row r="136" spans="1:13" ht="15">
      <c r="A136" s="726">
        <v>38</v>
      </c>
      <c r="B136" s="101"/>
      <c r="C136" s="101" t="s">
        <v>611</v>
      </c>
      <c r="D136" s="110" t="s">
        <v>179</v>
      </c>
      <c r="E136" s="318" t="s">
        <v>263</v>
      </c>
      <c r="F136" s="319">
        <v>0</v>
      </c>
      <c r="G136" s="306">
        <v>0.665</v>
      </c>
      <c r="H136" s="171">
        <f>G136-F136</f>
        <v>0.665</v>
      </c>
      <c r="I136" s="172">
        <v>4.986616541353383</v>
      </c>
      <c r="J136" s="173">
        <v>450</v>
      </c>
      <c r="K136" s="18">
        <f>SUM(H136*I136*J136)</f>
        <v>1492.2450000000001</v>
      </c>
      <c r="L136" s="282"/>
      <c r="M136" s="203"/>
    </row>
    <row r="137" spans="1:13" ht="15">
      <c r="A137" s="751">
        <v>15</v>
      </c>
      <c r="B137" s="218"/>
      <c r="C137" s="101" t="s">
        <v>611</v>
      </c>
      <c r="D137" s="218" t="s">
        <v>179</v>
      </c>
      <c r="E137" s="231"/>
      <c r="F137" s="219">
        <v>0.665</v>
      </c>
      <c r="G137" s="60">
        <v>1.444</v>
      </c>
      <c r="H137" s="33">
        <f>G137-F137</f>
        <v>0.7789999999999999</v>
      </c>
      <c r="I137" s="120">
        <v>4.2</v>
      </c>
      <c r="J137" s="35">
        <v>450</v>
      </c>
      <c r="K137" s="18">
        <f>SUM(H137*I137*J137)</f>
        <v>1472.31</v>
      </c>
      <c r="L137" s="282"/>
      <c r="M137" s="203"/>
    </row>
    <row r="138" spans="1:13" ht="15">
      <c r="A138" s="751">
        <v>15</v>
      </c>
      <c r="B138" s="230"/>
      <c r="C138" s="101" t="s">
        <v>611</v>
      </c>
      <c r="D138" s="230" t="s">
        <v>179</v>
      </c>
      <c r="E138" s="303"/>
      <c r="F138" s="219">
        <v>1.444</v>
      </c>
      <c r="G138" s="60">
        <v>2.62</v>
      </c>
      <c r="H138" s="33">
        <f>G138-F138</f>
        <v>1.1760000000000002</v>
      </c>
      <c r="I138" s="120">
        <v>4.189285714285715</v>
      </c>
      <c r="J138" s="35">
        <v>450</v>
      </c>
      <c r="K138" s="18">
        <f>SUM(H138*I138*J138)</f>
        <v>2216.9700000000007</v>
      </c>
      <c r="L138" s="282"/>
      <c r="M138" s="203"/>
    </row>
    <row r="139" spans="1:13" ht="15">
      <c r="A139" s="304"/>
      <c r="B139" s="710" t="s">
        <v>264</v>
      </c>
      <c r="C139" s="711"/>
      <c r="D139" s="712"/>
      <c r="E139" s="305"/>
      <c r="F139" s="221"/>
      <c r="G139" s="63"/>
      <c r="H139" s="36">
        <f>SUBTOTAL(9,H136:H138)</f>
        <v>2.62</v>
      </c>
      <c r="I139" s="121"/>
      <c r="J139" s="38"/>
      <c r="K139" s="19">
        <f>SUBTOTAL(9,K136:K138)</f>
        <v>5181.5250000000015</v>
      </c>
      <c r="L139" s="282"/>
      <c r="M139" s="203"/>
    </row>
    <row r="140" spans="1:13" ht="15">
      <c r="A140" s="263">
        <v>39</v>
      </c>
      <c r="B140" s="100"/>
      <c r="C140" s="211" t="s">
        <v>265</v>
      </c>
      <c r="D140" s="109" t="s">
        <v>182</v>
      </c>
      <c r="E140" s="213" t="s">
        <v>266</v>
      </c>
      <c r="F140" s="214">
        <v>3.402</v>
      </c>
      <c r="G140" s="214">
        <v>4.367</v>
      </c>
      <c r="H140" s="177">
        <v>0.965</v>
      </c>
      <c r="I140" s="178">
        <v>5.4</v>
      </c>
      <c r="J140" s="179">
        <v>385</v>
      </c>
      <c r="K140" s="262">
        <f>SUM(H140*I140*J140)</f>
        <v>2006.2350000000001</v>
      </c>
      <c r="L140" s="282"/>
      <c r="M140" s="203"/>
    </row>
    <row r="141" spans="1:13" ht="15">
      <c r="A141" s="184"/>
      <c r="B141" s="787" t="s">
        <v>613</v>
      </c>
      <c r="C141" s="788"/>
      <c r="D141" s="789"/>
      <c r="E141" s="215"/>
      <c r="F141" s="216"/>
      <c r="G141" s="216"/>
      <c r="H141" s="94">
        <f>SUBTOTAL(9,H140:H140)</f>
        <v>0.965</v>
      </c>
      <c r="I141" s="95"/>
      <c r="J141" s="68"/>
      <c r="K141" s="68">
        <f>SUBTOTAL(9,K140:K140)</f>
        <v>2006.2350000000001</v>
      </c>
      <c r="L141" s="282"/>
      <c r="M141" s="203"/>
    </row>
    <row r="142" spans="1:13" ht="15">
      <c r="A142" s="188">
        <v>40</v>
      </c>
      <c r="B142" s="93"/>
      <c r="C142" s="101" t="s">
        <v>267</v>
      </c>
      <c r="D142" s="93" t="s">
        <v>182</v>
      </c>
      <c r="E142" s="215" t="s">
        <v>268</v>
      </c>
      <c r="F142" s="216" t="s">
        <v>269</v>
      </c>
      <c r="G142" s="216">
        <v>1.138</v>
      </c>
      <c r="H142" s="180">
        <v>1.138</v>
      </c>
      <c r="I142" s="181">
        <v>6</v>
      </c>
      <c r="J142" s="182">
        <v>385</v>
      </c>
      <c r="K142" s="102">
        <f>SUM(H142*I142*J142)</f>
        <v>2628.7799999999997</v>
      </c>
      <c r="L142" s="282"/>
      <c r="M142" s="203"/>
    </row>
    <row r="143" spans="1:13" ht="15">
      <c r="A143" s="190"/>
      <c r="B143" s="781" t="s">
        <v>614</v>
      </c>
      <c r="C143" s="782"/>
      <c r="D143" s="783"/>
      <c r="E143" s="215"/>
      <c r="F143" s="216"/>
      <c r="G143" s="216"/>
      <c r="H143" s="94">
        <f>SUBTOTAL(9,H142)</f>
        <v>1.138</v>
      </c>
      <c r="I143" s="95"/>
      <c r="J143" s="68"/>
      <c r="K143" s="68">
        <f>SUBTOTAL(9,K142:K142)</f>
        <v>2628.7799999999997</v>
      </c>
      <c r="L143" s="282"/>
      <c r="M143" s="203"/>
    </row>
    <row r="144" spans="1:13" ht="15">
      <c r="A144" s="201">
        <v>41</v>
      </c>
      <c r="B144" s="116"/>
      <c r="C144" s="14" t="s">
        <v>270</v>
      </c>
      <c r="D144" s="55" t="s">
        <v>160</v>
      </c>
      <c r="E144" s="59" t="s">
        <v>271</v>
      </c>
      <c r="F144" s="60">
        <v>0</v>
      </c>
      <c r="G144" s="60">
        <v>0.783</v>
      </c>
      <c r="H144" s="33">
        <f>SUM(G144-F144)</f>
        <v>0.783</v>
      </c>
      <c r="I144" s="96">
        <v>4.9</v>
      </c>
      <c r="J144" s="97">
        <v>500</v>
      </c>
      <c r="K144" s="18">
        <f>SUM(H144*I144*J144)</f>
        <v>1918.3500000000001</v>
      </c>
      <c r="L144" s="282"/>
      <c r="M144" s="203"/>
    </row>
    <row r="145" spans="1:13" ht="15">
      <c r="A145" s="105"/>
      <c r="B145" s="115"/>
      <c r="C145" s="61" t="s">
        <v>270</v>
      </c>
      <c r="D145" s="107" t="s">
        <v>160</v>
      </c>
      <c r="E145" s="59"/>
      <c r="F145" s="60">
        <v>1.664</v>
      </c>
      <c r="G145" s="60">
        <v>2.702</v>
      </c>
      <c r="H145" s="33">
        <f>SUM(G145-F145)</f>
        <v>1.038</v>
      </c>
      <c r="I145" s="96">
        <v>4.9</v>
      </c>
      <c r="J145" s="97">
        <v>500</v>
      </c>
      <c r="K145" s="18">
        <f>SUM(H145*I145*J145)</f>
        <v>2543.1000000000004</v>
      </c>
      <c r="L145" s="282"/>
      <c r="M145" s="203"/>
    </row>
    <row r="146" spans="1:13" ht="15">
      <c r="A146" s="105"/>
      <c r="B146" s="116"/>
      <c r="C146" s="14" t="s">
        <v>270</v>
      </c>
      <c r="D146" s="55" t="s">
        <v>160</v>
      </c>
      <c r="E146" s="59"/>
      <c r="F146" s="60">
        <v>3.561</v>
      </c>
      <c r="G146" s="60">
        <v>4.254</v>
      </c>
      <c r="H146" s="33">
        <f>SUM(G146-F146)</f>
        <v>0.6929999999999996</v>
      </c>
      <c r="I146" s="96">
        <v>4.9</v>
      </c>
      <c r="J146" s="97">
        <v>500</v>
      </c>
      <c r="K146" s="18">
        <f>SUM(H146*I146*J146)</f>
        <v>1697.8499999999992</v>
      </c>
      <c r="L146" s="282"/>
      <c r="M146" s="203"/>
    </row>
    <row r="147" spans="1:13" ht="15">
      <c r="A147" s="105"/>
      <c r="B147" s="116"/>
      <c r="C147" s="61" t="s">
        <v>270</v>
      </c>
      <c r="D147" s="107" t="s">
        <v>160</v>
      </c>
      <c r="E147" s="59"/>
      <c r="F147" s="60">
        <v>5.027</v>
      </c>
      <c r="G147" s="60">
        <v>6.148</v>
      </c>
      <c r="H147" s="33">
        <f>SUM(G147-F147)</f>
        <v>1.1209999999999996</v>
      </c>
      <c r="I147" s="96">
        <v>5</v>
      </c>
      <c r="J147" s="97">
        <v>500</v>
      </c>
      <c r="K147" s="18">
        <f>SUM(H147*I147*J147)</f>
        <v>2802.499999999999</v>
      </c>
      <c r="L147" s="282"/>
      <c r="M147" s="203"/>
    </row>
    <row r="148" spans="1:13" ht="15">
      <c r="A148" s="202"/>
      <c r="B148" s="784" t="s">
        <v>615</v>
      </c>
      <c r="C148" s="785"/>
      <c r="D148" s="786"/>
      <c r="E148" s="62"/>
      <c r="F148" s="63"/>
      <c r="G148" s="63"/>
      <c r="H148" s="36">
        <f>SUM(H144:H147)</f>
        <v>3.6349999999999993</v>
      </c>
      <c r="I148" s="98"/>
      <c r="J148" s="99"/>
      <c r="K148" s="19">
        <f>SUM(K144:K147)</f>
        <v>8961.8</v>
      </c>
      <c r="L148" s="282"/>
      <c r="M148" s="203"/>
    </row>
    <row r="149" spans="1:13" ht="15">
      <c r="A149" s="91">
        <v>42</v>
      </c>
      <c r="B149" s="475" t="s">
        <v>1174</v>
      </c>
      <c r="C149" s="71" t="s">
        <v>272</v>
      </c>
      <c r="D149" s="72" t="s">
        <v>152</v>
      </c>
      <c r="E149" s="73" t="s">
        <v>273</v>
      </c>
      <c r="F149" s="60">
        <v>1.385</v>
      </c>
      <c r="G149" s="60">
        <v>2.535</v>
      </c>
      <c r="H149" s="33">
        <f>G149-F149</f>
        <v>1.1500000000000001</v>
      </c>
      <c r="I149" s="96">
        <v>4.5</v>
      </c>
      <c r="J149" s="589">
        <v>270</v>
      </c>
      <c r="K149" s="18">
        <f>SUM(H149*I149*J149)</f>
        <v>1397.2500000000002</v>
      </c>
      <c r="L149" s="282"/>
      <c r="M149" s="203"/>
    </row>
    <row r="150" spans="1:13" ht="15">
      <c r="A150" s="92"/>
      <c r="B150" s="588"/>
      <c r="C150" s="71" t="s">
        <v>272</v>
      </c>
      <c r="D150" s="72" t="s">
        <v>152</v>
      </c>
      <c r="E150" s="73" t="s">
        <v>273</v>
      </c>
      <c r="F150" s="74">
        <v>1.354</v>
      </c>
      <c r="G150" s="74">
        <v>2.755</v>
      </c>
      <c r="H150" s="74">
        <v>1.4009999999999998</v>
      </c>
      <c r="I150" s="75">
        <v>4.5</v>
      </c>
      <c r="J150" s="76">
        <v>270</v>
      </c>
      <c r="K150" s="18">
        <f>SUM(H150*I150*J150*1.21)</f>
        <v>2059.6801499999997</v>
      </c>
      <c r="L150" s="282"/>
      <c r="M150" s="203"/>
    </row>
    <row r="151" spans="1:13" ht="15">
      <c r="A151" s="92"/>
      <c r="B151" s="72"/>
      <c r="C151" s="71" t="s">
        <v>272</v>
      </c>
      <c r="D151" s="72" t="s">
        <v>152</v>
      </c>
      <c r="E151" s="73"/>
      <c r="F151" s="74">
        <v>2.755</v>
      </c>
      <c r="G151" s="74">
        <v>2.859</v>
      </c>
      <c r="H151" s="74">
        <v>0.10400000000000009</v>
      </c>
      <c r="I151" s="75">
        <v>4.5</v>
      </c>
      <c r="J151" s="76">
        <v>550</v>
      </c>
      <c r="K151" s="18">
        <f>SUM(H151*I151*J151*1.21)</f>
        <v>311.45400000000024</v>
      </c>
      <c r="L151" s="282"/>
      <c r="M151" s="203"/>
    </row>
    <row r="152" spans="1:13" ht="15">
      <c r="A152" s="92"/>
      <c r="B152" s="72"/>
      <c r="C152" s="71" t="s">
        <v>272</v>
      </c>
      <c r="D152" s="72" t="s">
        <v>152</v>
      </c>
      <c r="E152" s="79"/>
      <c r="F152" s="74">
        <v>7.441</v>
      </c>
      <c r="G152" s="74">
        <v>8.752</v>
      </c>
      <c r="H152" s="74">
        <v>1.3110000000000008</v>
      </c>
      <c r="I152" s="75">
        <v>5.5</v>
      </c>
      <c r="J152" s="76">
        <v>270</v>
      </c>
      <c r="K152" s="18">
        <f>SUM(H152*I152*J152*1.21)</f>
        <v>2355.6703500000017</v>
      </c>
      <c r="L152" s="282"/>
      <c r="M152" s="203"/>
    </row>
    <row r="153" spans="1:13" ht="15">
      <c r="A153" s="185"/>
      <c r="B153" s="710" t="s">
        <v>274</v>
      </c>
      <c r="C153" s="711"/>
      <c r="D153" s="712"/>
      <c r="E153" s="89"/>
      <c r="F153" s="74"/>
      <c r="G153" s="74"/>
      <c r="H153" s="80">
        <f>SUBTOTAL(9,H149:H152)</f>
        <v>3.966000000000001</v>
      </c>
      <c r="I153" s="75"/>
      <c r="J153" s="76"/>
      <c r="K153" s="19">
        <f>SUBTOTAL(9,K149:K152)</f>
        <v>6124.054500000002</v>
      </c>
      <c r="L153" s="282"/>
      <c r="M153" s="203"/>
    </row>
    <row r="154" spans="1:13" ht="15">
      <c r="A154" s="136">
        <v>43</v>
      </c>
      <c r="B154" s="130"/>
      <c r="C154" s="130" t="s">
        <v>699</v>
      </c>
      <c r="D154" s="130" t="s">
        <v>179</v>
      </c>
      <c r="E154" s="272" t="s">
        <v>280</v>
      </c>
      <c r="F154" s="219">
        <v>1.723</v>
      </c>
      <c r="G154" s="60">
        <v>2.549</v>
      </c>
      <c r="H154" s="33">
        <f>G154-F154</f>
        <v>0.8259999999999998</v>
      </c>
      <c r="I154" s="120">
        <v>4.5</v>
      </c>
      <c r="J154" s="35">
        <v>450</v>
      </c>
      <c r="K154" s="18">
        <f>SUM(H154*I154*J154)</f>
        <v>1672.6499999999996</v>
      </c>
      <c r="L154" s="282"/>
      <c r="M154" s="203"/>
    </row>
    <row r="155" spans="1:13" ht="15">
      <c r="A155" s="137"/>
      <c r="B155" s="803" t="s">
        <v>281</v>
      </c>
      <c r="C155" s="804"/>
      <c r="D155" s="805"/>
      <c r="E155" s="320"/>
      <c r="F155" s="221"/>
      <c r="G155" s="63"/>
      <c r="H155" s="36">
        <f>SUBTOTAL(9,H154:H154)</f>
        <v>0.8259999999999998</v>
      </c>
      <c r="I155" s="121"/>
      <c r="J155" s="38"/>
      <c r="K155" s="19">
        <f>SUBTOTAL(9,K154:K154)</f>
        <v>1672.6499999999996</v>
      </c>
      <c r="L155" s="282"/>
      <c r="M155" s="203"/>
    </row>
    <row r="156" spans="1:13" ht="15">
      <c r="A156" s="136">
        <v>44</v>
      </c>
      <c r="B156" s="130"/>
      <c r="C156" s="130" t="s">
        <v>700</v>
      </c>
      <c r="D156" s="130" t="s">
        <v>179</v>
      </c>
      <c r="E156" s="272" t="s">
        <v>282</v>
      </c>
      <c r="F156" s="219">
        <v>1.196</v>
      </c>
      <c r="G156" s="60">
        <v>1.895</v>
      </c>
      <c r="H156" s="33">
        <f>G156-F156</f>
        <v>0.6990000000000001</v>
      </c>
      <c r="I156" s="120">
        <v>5</v>
      </c>
      <c r="J156" s="35">
        <v>450</v>
      </c>
      <c r="K156" s="18">
        <f>SUM(H156*I156*J156)</f>
        <v>1572.75</v>
      </c>
      <c r="L156" s="282"/>
      <c r="M156" s="203"/>
    </row>
    <row r="157" spans="1:13" ht="15">
      <c r="A157" s="137"/>
      <c r="B157" s="803" t="s">
        <v>621</v>
      </c>
      <c r="C157" s="804"/>
      <c r="D157" s="805"/>
      <c r="E157" s="321"/>
      <c r="F157" s="221"/>
      <c r="G157" s="63"/>
      <c r="H157" s="36">
        <f>SUBTOTAL(9,H156:H156)</f>
        <v>0.6990000000000001</v>
      </c>
      <c r="I157" s="121"/>
      <c r="J157" s="38"/>
      <c r="K157" s="19">
        <f>SUBTOTAL(9,K156:K156)</f>
        <v>1572.75</v>
      </c>
      <c r="L157" s="282"/>
      <c r="M157" s="203"/>
    </row>
    <row r="158" spans="1:13" ht="15">
      <c r="A158" s="136">
        <v>45</v>
      </c>
      <c r="B158" s="130"/>
      <c r="C158" s="130" t="s">
        <v>701</v>
      </c>
      <c r="D158" s="130" t="s">
        <v>179</v>
      </c>
      <c r="E158" s="272" t="s">
        <v>284</v>
      </c>
      <c r="F158" s="219">
        <v>2.129</v>
      </c>
      <c r="G158" s="60">
        <v>2.33</v>
      </c>
      <c r="H158" s="33">
        <f>G158-F158</f>
        <v>0.20100000000000007</v>
      </c>
      <c r="I158" s="120">
        <v>6</v>
      </c>
      <c r="J158" s="35">
        <v>1200</v>
      </c>
      <c r="K158" s="18">
        <f>SUM(H158*I158*J158)</f>
        <v>1447.2000000000005</v>
      </c>
      <c r="L158" s="282"/>
      <c r="M158" s="203"/>
    </row>
    <row r="159" spans="1:13" ht="15">
      <c r="A159" s="137"/>
      <c r="B159" s="710" t="s">
        <v>285</v>
      </c>
      <c r="C159" s="711"/>
      <c r="D159" s="712"/>
      <c r="E159" s="320"/>
      <c r="F159" s="221"/>
      <c r="G159" s="63"/>
      <c r="H159" s="36">
        <f>SUBTOTAL(9,H158:H158)</f>
        <v>0.20100000000000007</v>
      </c>
      <c r="I159" s="121"/>
      <c r="J159" s="38"/>
      <c r="K159" s="19">
        <f>SUBTOTAL(9,K158:K158)</f>
        <v>1447.2000000000005</v>
      </c>
      <c r="L159" s="282"/>
      <c r="M159" s="203"/>
    </row>
    <row r="160" spans="1:13" ht="15">
      <c r="A160" s="105">
        <v>46</v>
      </c>
      <c r="B160" s="14" t="s">
        <v>1174</v>
      </c>
      <c r="C160" s="32" t="s">
        <v>286</v>
      </c>
      <c r="D160" s="14" t="s">
        <v>148</v>
      </c>
      <c r="E160" s="294" t="s">
        <v>287</v>
      </c>
      <c r="F160" s="60">
        <v>3.424</v>
      </c>
      <c r="G160" s="219">
        <v>5.047</v>
      </c>
      <c r="H160" s="33">
        <f>G160-F160</f>
        <v>1.6229999999999998</v>
      </c>
      <c r="I160" s="34">
        <v>5.1</v>
      </c>
      <c r="J160" s="35">
        <v>570</v>
      </c>
      <c r="K160" s="18">
        <f>SUM(H160*I160*J160)</f>
        <v>4718.060999999999</v>
      </c>
      <c r="L160" s="559"/>
      <c r="M160" s="203"/>
    </row>
    <row r="161" spans="1:13" ht="15">
      <c r="A161" s="202"/>
      <c r="B161" s="710" t="s">
        <v>288</v>
      </c>
      <c r="C161" s="711"/>
      <c r="D161" s="712"/>
      <c r="E161" s="206"/>
      <c r="F161" s="63"/>
      <c r="G161" s="63"/>
      <c r="H161" s="36">
        <f>SUM(H160:H160)</f>
        <v>1.6229999999999998</v>
      </c>
      <c r="I161" s="37"/>
      <c r="J161" s="38"/>
      <c r="K161" s="19">
        <f>SUBTOTAL(9,K160:K160)</f>
        <v>4718.060999999999</v>
      </c>
      <c r="L161" s="282"/>
      <c r="M161" s="203"/>
    </row>
    <row r="162" spans="1:13" ht="15">
      <c r="A162" s="91">
        <v>47</v>
      </c>
      <c r="B162" s="138"/>
      <c r="C162" s="71" t="s">
        <v>289</v>
      </c>
      <c r="D162" s="72" t="s">
        <v>152</v>
      </c>
      <c r="E162" s="79" t="s">
        <v>290</v>
      </c>
      <c r="F162" s="74">
        <v>3.142</v>
      </c>
      <c r="G162" s="74">
        <v>4.132</v>
      </c>
      <c r="H162" s="74">
        <v>0.981</v>
      </c>
      <c r="I162" s="75">
        <v>6</v>
      </c>
      <c r="J162" s="76">
        <v>270</v>
      </c>
      <c r="K162" s="18">
        <f>SUM(H162*I162*J162*1.21)</f>
        <v>1922.9562</v>
      </c>
      <c r="L162" s="282"/>
      <c r="M162" s="203"/>
    </row>
    <row r="163" spans="1:13" ht="15">
      <c r="A163" s="92"/>
      <c r="B163" s="72"/>
      <c r="C163" s="71" t="s">
        <v>289</v>
      </c>
      <c r="D163" s="72" t="s">
        <v>152</v>
      </c>
      <c r="E163" s="85" t="s">
        <v>291</v>
      </c>
      <c r="F163" s="74">
        <v>4.859</v>
      </c>
      <c r="G163" s="74">
        <v>6.013</v>
      </c>
      <c r="H163" s="74">
        <v>1.154</v>
      </c>
      <c r="I163" s="75">
        <v>5.5</v>
      </c>
      <c r="J163" s="76">
        <v>550</v>
      </c>
      <c r="K163" s="18">
        <f>SUM(H163*I163*J163*1.21)</f>
        <v>4223.9285</v>
      </c>
      <c r="L163" s="282"/>
      <c r="M163" s="203"/>
    </row>
    <row r="164" spans="1:13" ht="15">
      <c r="A164" s="185"/>
      <c r="B164" s="710" t="s">
        <v>292</v>
      </c>
      <c r="C164" s="711"/>
      <c r="D164" s="712"/>
      <c r="E164" s="134"/>
      <c r="F164" s="82"/>
      <c r="G164" s="82"/>
      <c r="H164" s="80">
        <f>SUBTOTAL(9,H162:H163)</f>
        <v>2.135</v>
      </c>
      <c r="I164" s="83"/>
      <c r="J164" s="84"/>
      <c r="K164" s="19">
        <f>SUBTOTAL(9,K162:K163)</f>
        <v>6146.8847000000005</v>
      </c>
      <c r="L164" s="671"/>
      <c r="M164" s="203"/>
    </row>
    <row r="165" spans="1:12" ht="15">
      <c r="A165" s="193"/>
      <c r="B165" s="90"/>
      <c r="C165" s="267"/>
      <c r="D165" s="90"/>
      <c r="E165" s="139"/>
      <c r="F165" s="140"/>
      <c r="G165" s="140"/>
      <c r="H165" s="140"/>
      <c r="I165" s="141"/>
      <c r="J165" s="142"/>
      <c r="K165" s="268"/>
      <c r="L165" s="170"/>
    </row>
    <row r="166" spans="1:12" ht="15.75" thickBot="1">
      <c r="A166" s="736">
        <v>6</v>
      </c>
      <c r="B166" s="736"/>
      <c r="C166" s="736"/>
      <c r="D166" s="736"/>
      <c r="E166" s="736"/>
      <c r="F166" s="736"/>
      <c r="G166" s="736"/>
      <c r="H166" s="736"/>
      <c r="I166" s="736"/>
      <c r="J166" s="736"/>
      <c r="K166" s="736"/>
      <c r="L166" s="152"/>
    </row>
    <row r="167" spans="1:12" ht="36">
      <c r="A167" s="145" t="s">
        <v>130</v>
      </c>
      <c r="B167" s="146" t="s">
        <v>131</v>
      </c>
      <c r="C167" s="147" t="s">
        <v>132</v>
      </c>
      <c r="D167" s="148" t="s">
        <v>133</v>
      </c>
      <c r="E167" s="147" t="s">
        <v>134</v>
      </c>
      <c r="F167" s="734" t="s">
        <v>135</v>
      </c>
      <c r="G167" s="735"/>
      <c r="H167" s="149" t="s">
        <v>136</v>
      </c>
      <c r="I167" s="150" t="s">
        <v>137</v>
      </c>
      <c r="J167" s="151" t="s">
        <v>138</v>
      </c>
      <c r="K167" s="291" t="s">
        <v>139</v>
      </c>
      <c r="L167" s="152"/>
    </row>
    <row r="168" spans="1:12" ht="15.75" thickBot="1">
      <c r="A168" s="153" t="s">
        <v>140</v>
      </c>
      <c r="B168" s="154"/>
      <c r="C168" s="155"/>
      <c r="D168" s="156"/>
      <c r="E168" s="157"/>
      <c r="F168" s="158" t="s">
        <v>141</v>
      </c>
      <c r="G168" s="159" t="s">
        <v>142</v>
      </c>
      <c r="H168" s="160" t="s">
        <v>143</v>
      </c>
      <c r="I168" s="161" t="s">
        <v>144</v>
      </c>
      <c r="J168" s="162" t="s">
        <v>145</v>
      </c>
      <c r="K168" s="292" t="s">
        <v>146</v>
      </c>
      <c r="L168" s="152"/>
    </row>
    <row r="169" spans="1:12" ht="4.5" customHeight="1">
      <c r="A169" s="163"/>
      <c r="B169" s="327"/>
      <c r="C169" s="147"/>
      <c r="D169" s="327"/>
      <c r="E169" s="166"/>
      <c r="F169" s="325"/>
      <c r="G169" s="325"/>
      <c r="H169" s="325"/>
      <c r="I169" s="326"/>
      <c r="J169" s="147"/>
      <c r="K169" s="169"/>
      <c r="L169" s="152"/>
    </row>
    <row r="170" spans="1:12" ht="22.5" customHeight="1">
      <c r="A170" s="726">
        <v>48</v>
      </c>
      <c r="B170" s="101"/>
      <c r="C170" s="101" t="s">
        <v>702</v>
      </c>
      <c r="D170" s="101" t="s">
        <v>179</v>
      </c>
      <c r="E170" s="272" t="s">
        <v>293</v>
      </c>
      <c r="F170" s="219">
        <v>1.297</v>
      </c>
      <c r="G170" s="60">
        <v>1.742</v>
      </c>
      <c r="H170" s="33">
        <f>G170-F170</f>
        <v>0.44500000000000006</v>
      </c>
      <c r="I170" s="120">
        <v>5.959550561797752</v>
      </c>
      <c r="J170" s="35">
        <v>1200</v>
      </c>
      <c r="K170" s="18">
        <f>SUM(H170*I170*J170)</f>
        <v>3182.4</v>
      </c>
      <c r="L170" s="152"/>
    </row>
    <row r="171" spans="1:12" ht="15" customHeight="1">
      <c r="A171" s="751">
        <v>20</v>
      </c>
      <c r="B171" s="230"/>
      <c r="C171" s="230" t="s">
        <v>702</v>
      </c>
      <c r="D171" s="230" t="s">
        <v>179</v>
      </c>
      <c r="E171" s="231"/>
      <c r="F171" s="219">
        <v>1.742</v>
      </c>
      <c r="G171" s="60">
        <v>2.472</v>
      </c>
      <c r="H171" s="33">
        <f>G171-F171</f>
        <v>0.73</v>
      </c>
      <c r="I171" s="120">
        <v>5.237671232876712</v>
      </c>
      <c r="J171" s="35">
        <v>270</v>
      </c>
      <c r="K171" s="18">
        <f>SUM(H171*I171*J171)</f>
        <v>1032.345</v>
      </c>
      <c r="L171" s="152"/>
    </row>
    <row r="172" spans="1:12" ht="15" customHeight="1">
      <c r="A172" s="293"/>
      <c r="B172" s="784" t="s">
        <v>294</v>
      </c>
      <c r="C172" s="785"/>
      <c r="D172" s="786"/>
      <c r="E172" s="323"/>
      <c r="F172" s="221"/>
      <c r="G172" s="63"/>
      <c r="H172" s="36">
        <f>SUBTOTAL(9,H170:H171)</f>
        <v>1.175</v>
      </c>
      <c r="I172" s="121"/>
      <c r="J172" s="38"/>
      <c r="K172" s="19">
        <f>SUBTOTAL(9,K170:K171)</f>
        <v>4214.745</v>
      </c>
      <c r="L172" s="152"/>
    </row>
    <row r="173" spans="1:12" ht="15" customHeight="1">
      <c r="A173" s="201">
        <v>49</v>
      </c>
      <c r="B173" s="14" t="s">
        <v>1174</v>
      </c>
      <c r="C173" s="39" t="s">
        <v>295</v>
      </c>
      <c r="D173" s="14" t="s">
        <v>148</v>
      </c>
      <c r="E173" s="51" t="s">
        <v>296</v>
      </c>
      <c r="F173" s="25">
        <v>6.183</v>
      </c>
      <c r="G173" s="25">
        <v>6.42</v>
      </c>
      <c r="H173" s="25">
        <f>G173-F173</f>
        <v>0.2370000000000001</v>
      </c>
      <c r="I173" s="119">
        <v>5.6</v>
      </c>
      <c r="J173" s="39">
        <v>528</v>
      </c>
      <c r="K173" s="18">
        <f>SUM(H173*I173*J173)</f>
        <v>700.7616000000002</v>
      </c>
      <c r="L173" s="556"/>
    </row>
    <row r="174" spans="1:12" ht="15" customHeight="1">
      <c r="A174" s="186"/>
      <c r="B174" s="14" t="s">
        <v>1174</v>
      </c>
      <c r="C174" s="39" t="s">
        <v>295</v>
      </c>
      <c r="D174" s="14" t="s">
        <v>148</v>
      </c>
      <c r="E174" s="51" t="s">
        <v>297</v>
      </c>
      <c r="F174" s="25">
        <v>6.42</v>
      </c>
      <c r="G174" s="25">
        <v>7.49</v>
      </c>
      <c r="H174" s="25">
        <f>G174-F174</f>
        <v>1.0700000000000003</v>
      </c>
      <c r="I174" s="119">
        <v>5.6</v>
      </c>
      <c r="J174" s="39">
        <v>528</v>
      </c>
      <c r="K174" s="18">
        <f>SUM(H174*I174*J174)</f>
        <v>3163.7760000000003</v>
      </c>
      <c r="L174" s="556"/>
    </row>
    <row r="175" spans="1:12" ht="15" customHeight="1">
      <c r="A175" s="187"/>
      <c r="B175" s="784" t="s">
        <v>298</v>
      </c>
      <c r="C175" s="785"/>
      <c r="D175" s="786"/>
      <c r="E175" s="52"/>
      <c r="F175" s="28"/>
      <c r="G175" s="28"/>
      <c r="H175" s="28">
        <f>SUM(H174:H174)</f>
        <v>1.0700000000000003</v>
      </c>
      <c r="I175" s="127"/>
      <c r="J175" s="126"/>
      <c r="K175" s="19">
        <f>SUM(K173:K174)</f>
        <v>3864.5376000000006</v>
      </c>
      <c r="L175" s="152"/>
    </row>
    <row r="176" spans="1:13" ht="15" customHeight="1">
      <c r="A176" s="188">
        <v>50</v>
      </c>
      <c r="B176" s="93" t="s">
        <v>1174</v>
      </c>
      <c r="C176" s="101" t="s">
        <v>622</v>
      </c>
      <c r="D176" s="93" t="s">
        <v>182</v>
      </c>
      <c r="E176" s="210" t="s">
        <v>299</v>
      </c>
      <c r="F176" s="216">
        <v>0</v>
      </c>
      <c r="G176" s="216">
        <v>1.355</v>
      </c>
      <c r="H176" s="180">
        <f>G176-F176</f>
        <v>1.355</v>
      </c>
      <c r="I176" s="181">
        <v>3.5</v>
      </c>
      <c r="J176" s="182">
        <v>385</v>
      </c>
      <c r="K176" s="102">
        <f>SUM(H176*I176*J176)</f>
        <v>1825.8625</v>
      </c>
      <c r="L176" s="519"/>
      <c r="M176" s="523"/>
    </row>
    <row r="177" spans="1:12" ht="15" customHeight="1">
      <c r="A177" s="189"/>
      <c r="B177" s="93"/>
      <c r="C177" s="101" t="s">
        <v>622</v>
      </c>
      <c r="D177" s="93" t="s">
        <v>182</v>
      </c>
      <c r="E177" s="210"/>
      <c r="F177" s="216">
        <v>1.355</v>
      </c>
      <c r="G177" s="216">
        <v>1.658</v>
      </c>
      <c r="H177" s="180">
        <f>G177-F177</f>
        <v>0.30299999999999994</v>
      </c>
      <c r="I177" s="181">
        <v>4</v>
      </c>
      <c r="J177" s="182">
        <v>890</v>
      </c>
      <c r="K177" s="102">
        <f>SUM(H177*I177*J177)</f>
        <v>1078.6799999999998</v>
      </c>
      <c r="L177" s="152"/>
    </row>
    <row r="178" spans="1:12" ht="15" customHeight="1">
      <c r="A178" s="189"/>
      <c r="B178" s="93"/>
      <c r="C178" s="101" t="s">
        <v>622</v>
      </c>
      <c r="D178" s="93" t="s">
        <v>182</v>
      </c>
      <c r="E178" s="210"/>
      <c r="F178" s="216">
        <v>1.658</v>
      </c>
      <c r="G178" s="216">
        <v>5.866</v>
      </c>
      <c r="H178" s="180">
        <f>G178-F178</f>
        <v>4.208</v>
      </c>
      <c r="I178" s="181">
        <v>4.4</v>
      </c>
      <c r="J178" s="182">
        <v>385</v>
      </c>
      <c r="K178" s="102">
        <f>SUM(H178*I178*J178)</f>
        <v>7128.352000000002</v>
      </c>
      <c r="L178" s="152"/>
    </row>
    <row r="179" spans="1:12" ht="15" customHeight="1">
      <c r="A179" s="190"/>
      <c r="B179" s="784" t="s">
        <v>623</v>
      </c>
      <c r="C179" s="785"/>
      <c r="D179" s="786"/>
      <c r="E179" s="215"/>
      <c r="F179" s="307"/>
      <c r="G179" s="307"/>
      <c r="H179" s="94">
        <f>SUBTOTAL(9,H176:H178)</f>
        <v>5.866</v>
      </c>
      <c r="I179" s="95"/>
      <c r="J179" s="68"/>
      <c r="K179" s="68">
        <f>SUBTOTAL(9,K176:K178)</f>
        <v>10032.894500000002</v>
      </c>
      <c r="L179" s="152"/>
    </row>
    <row r="180" spans="1:12" ht="15" customHeight="1">
      <c r="A180" s="726">
        <v>51</v>
      </c>
      <c r="B180" s="130"/>
      <c r="C180" s="130" t="s">
        <v>624</v>
      </c>
      <c r="D180" s="130" t="s">
        <v>179</v>
      </c>
      <c r="E180" s="314" t="s">
        <v>300</v>
      </c>
      <c r="F180" s="219">
        <v>0.7</v>
      </c>
      <c r="G180" s="60">
        <v>1.603</v>
      </c>
      <c r="H180" s="33">
        <f>G180-F180</f>
        <v>0.903</v>
      </c>
      <c r="I180" s="120">
        <v>4</v>
      </c>
      <c r="J180" s="35">
        <v>450</v>
      </c>
      <c r="K180" s="18">
        <f>SUM(H180*I180*J180)</f>
        <v>1625.4</v>
      </c>
      <c r="L180" s="152"/>
    </row>
    <row r="181" spans="1:12" ht="15" customHeight="1">
      <c r="A181" s="751">
        <v>22</v>
      </c>
      <c r="B181" s="218"/>
      <c r="C181" s="130" t="s">
        <v>624</v>
      </c>
      <c r="D181" s="218" t="s">
        <v>179</v>
      </c>
      <c r="E181" s="231"/>
      <c r="F181" s="219">
        <v>1.603</v>
      </c>
      <c r="G181" s="60">
        <v>2.03</v>
      </c>
      <c r="H181" s="33">
        <f>G181-F181</f>
        <v>0.4269999999999998</v>
      </c>
      <c r="I181" s="120">
        <v>4.5418994413407825</v>
      </c>
      <c r="J181" s="35">
        <v>750</v>
      </c>
      <c r="K181" s="18">
        <f>SUM(H181*I181*J181)</f>
        <v>1454.543296089385</v>
      </c>
      <c r="L181" s="152"/>
    </row>
    <row r="182" spans="1:12" ht="15" customHeight="1">
      <c r="A182" s="751">
        <v>22</v>
      </c>
      <c r="B182" s="218"/>
      <c r="C182" s="130" t="s">
        <v>624</v>
      </c>
      <c r="D182" s="218" t="s">
        <v>179</v>
      </c>
      <c r="E182" s="231"/>
      <c r="F182" s="219">
        <v>2.03</v>
      </c>
      <c r="G182" s="60">
        <v>2.319</v>
      </c>
      <c r="H182" s="33">
        <f>G182-F182</f>
        <v>0.28900000000000015</v>
      </c>
      <c r="I182" s="120">
        <v>4.5418994413407825</v>
      </c>
      <c r="J182" s="35">
        <v>450</v>
      </c>
      <c r="K182" s="18">
        <f>SUM(H182*I182*J182)</f>
        <v>590.674022346369</v>
      </c>
      <c r="L182" s="152"/>
    </row>
    <row r="183" spans="1:12" ht="15" customHeight="1">
      <c r="A183" s="751">
        <v>22</v>
      </c>
      <c r="B183" s="230"/>
      <c r="C183" s="101" t="s">
        <v>624</v>
      </c>
      <c r="D183" s="230" t="s">
        <v>179</v>
      </c>
      <c r="E183" s="303"/>
      <c r="F183" s="219">
        <v>2.319</v>
      </c>
      <c r="G183" s="60">
        <v>3.186</v>
      </c>
      <c r="H183" s="33">
        <f>G183-F183</f>
        <v>0.867</v>
      </c>
      <c r="I183" s="120">
        <v>4.982698961937716</v>
      </c>
      <c r="J183" s="35">
        <v>450</v>
      </c>
      <c r="K183" s="18">
        <f>SUM(H183*I183*J183)</f>
        <v>1944.0000000000002</v>
      </c>
      <c r="L183" s="152"/>
    </row>
    <row r="184" spans="1:12" ht="15" customHeight="1">
      <c r="A184" s="304"/>
      <c r="B184" s="784" t="s">
        <v>301</v>
      </c>
      <c r="C184" s="785"/>
      <c r="D184" s="786"/>
      <c r="E184" s="305"/>
      <c r="F184" s="221"/>
      <c r="G184" s="63"/>
      <c r="H184" s="36">
        <f>SUBTOTAL(9,H180:H183)</f>
        <v>2.4859999999999998</v>
      </c>
      <c r="I184" s="121"/>
      <c r="J184" s="38"/>
      <c r="K184" s="19">
        <f>SUBTOTAL(9,K180:K183)</f>
        <v>5614.617318435754</v>
      </c>
      <c r="L184" s="152"/>
    </row>
    <row r="185" spans="1:12" ht="15" customHeight="1">
      <c r="A185" s="201">
        <v>52</v>
      </c>
      <c r="B185" s="72" t="s">
        <v>1174</v>
      </c>
      <c r="C185" s="32" t="s">
        <v>302</v>
      </c>
      <c r="D185" s="14" t="s">
        <v>159</v>
      </c>
      <c r="E185" s="59" t="s">
        <v>303</v>
      </c>
      <c r="F185" s="60">
        <v>2.944</v>
      </c>
      <c r="G185" s="60">
        <v>4.162</v>
      </c>
      <c r="H185" s="33">
        <f>G185-F185</f>
        <v>1.218</v>
      </c>
      <c r="I185" s="120">
        <v>4.5</v>
      </c>
      <c r="J185" s="35">
        <v>480</v>
      </c>
      <c r="K185" s="18">
        <f>SUM(H185*I185*J185)</f>
        <v>2630.88</v>
      </c>
      <c r="L185" s="152"/>
    </row>
    <row r="186" spans="1:12" ht="15" customHeight="1">
      <c r="A186" s="105" t="s">
        <v>304</v>
      </c>
      <c r="B186" s="72" t="s">
        <v>1174</v>
      </c>
      <c r="C186" s="32" t="s">
        <v>302</v>
      </c>
      <c r="D186" s="14" t="s">
        <v>159</v>
      </c>
      <c r="E186" s="59" t="s">
        <v>305</v>
      </c>
      <c r="F186" s="60">
        <v>5.032</v>
      </c>
      <c r="G186" s="60">
        <v>8.632</v>
      </c>
      <c r="H186" s="33">
        <f>G186-F186</f>
        <v>3.5999999999999996</v>
      </c>
      <c r="I186" s="120">
        <v>4.5</v>
      </c>
      <c r="J186" s="35">
        <v>480</v>
      </c>
      <c r="K186" s="18">
        <f>SUM(H186*I186*J186)</f>
        <v>7776</v>
      </c>
      <c r="L186" s="152"/>
    </row>
    <row r="187" spans="1:12" ht="15" customHeight="1">
      <c r="A187" s="202"/>
      <c r="B187" s="784" t="s">
        <v>306</v>
      </c>
      <c r="C187" s="785"/>
      <c r="D187" s="786"/>
      <c r="E187" s="208"/>
      <c r="F187" s="60"/>
      <c r="G187" s="60"/>
      <c r="H187" s="36">
        <f>SUM(H185:H186)</f>
        <v>4.818</v>
      </c>
      <c r="I187" s="120"/>
      <c r="J187" s="35"/>
      <c r="K187" s="19">
        <f>SUM(K185:K186)</f>
        <v>10406.880000000001</v>
      </c>
      <c r="L187" s="152"/>
    </row>
    <row r="188" spans="1:12" ht="15" customHeight="1">
      <c r="A188" s="91">
        <v>53</v>
      </c>
      <c r="B188" s="72"/>
      <c r="C188" s="71" t="s">
        <v>312</v>
      </c>
      <c r="D188" s="72" t="s">
        <v>152</v>
      </c>
      <c r="E188" s="73" t="s">
        <v>313</v>
      </c>
      <c r="F188" s="74">
        <v>1.544</v>
      </c>
      <c r="G188" s="74">
        <v>2.809</v>
      </c>
      <c r="H188" s="74">
        <v>1.2650000000000001</v>
      </c>
      <c r="I188" s="75">
        <v>4</v>
      </c>
      <c r="J188" s="76">
        <v>270</v>
      </c>
      <c r="K188" s="18">
        <f>SUM(H188*I188*J188*1.21)</f>
        <v>1653.102</v>
      </c>
      <c r="L188" s="152"/>
    </row>
    <row r="189" spans="1:12" ht="15" customHeight="1">
      <c r="A189" s="92"/>
      <c r="B189" s="72"/>
      <c r="C189" s="71" t="s">
        <v>312</v>
      </c>
      <c r="D189" s="72" t="s">
        <v>152</v>
      </c>
      <c r="E189" s="73"/>
      <c r="F189" s="74">
        <v>2.809</v>
      </c>
      <c r="G189" s="74">
        <v>3.857</v>
      </c>
      <c r="H189" s="74">
        <v>1.048</v>
      </c>
      <c r="I189" s="75">
        <v>4.2</v>
      </c>
      <c r="J189" s="76">
        <v>550</v>
      </c>
      <c r="K189" s="18">
        <f>SUM(H189*I189*J189*1.21)</f>
        <v>2929.2648</v>
      </c>
      <c r="L189" s="152"/>
    </row>
    <row r="190" spans="1:12" ht="15" customHeight="1">
      <c r="A190" s="92"/>
      <c r="B190" s="72"/>
      <c r="C190" s="71" t="s">
        <v>312</v>
      </c>
      <c r="D190" s="72" t="s">
        <v>152</v>
      </c>
      <c r="E190" s="73"/>
      <c r="F190" s="74">
        <v>3.857</v>
      </c>
      <c r="G190" s="74">
        <v>4.124</v>
      </c>
      <c r="H190" s="74">
        <v>0.26699999999999946</v>
      </c>
      <c r="I190" s="75">
        <v>4.9</v>
      </c>
      <c r="J190" s="76">
        <v>270</v>
      </c>
      <c r="K190" s="18">
        <f>SUM(H190*I190*J190*1.21)</f>
        <v>427.42160999999913</v>
      </c>
      <c r="L190" s="152"/>
    </row>
    <row r="191" spans="1:12" ht="15" customHeight="1">
      <c r="A191" s="92"/>
      <c r="B191" s="72"/>
      <c r="C191" s="71" t="s">
        <v>312</v>
      </c>
      <c r="D191" s="72" t="s">
        <v>152</v>
      </c>
      <c r="E191" s="79"/>
      <c r="F191" s="74">
        <v>4.124</v>
      </c>
      <c r="G191" s="74">
        <v>4.861</v>
      </c>
      <c r="H191" s="74">
        <v>0.7370000000000001</v>
      </c>
      <c r="I191" s="75">
        <v>5.9</v>
      </c>
      <c r="J191" s="76">
        <v>270</v>
      </c>
      <c r="K191" s="18">
        <f>SUM(H191*I191*J191*1.21)</f>
        <v>1420.5896100000002</v>
      </c>
      <c r="L191" s="152"/>
    </row>
    <row r="192" spans="1:12" ht="15" customHeight="1">
      <c r="A192" s="92"/>
      <c r="B192" s="72"/>
      <c r="C192" s="71" t="s">
        <v>312</v>
      </c>
      <c r="D192" s="72" t="s">
        <v>152</v>
      </c>
      <c r="E192" s="85"/>
      <c r="F192" s="74">
        <v>4.861</v>
      </c>
      <c r="G192" s="74">
        <v>5.375</v>
      </c>
      <c r="H192" s="74">
        <v>0.5140000000000002</v>
      </c>
      <c r="I192" s="75">
        <v>5</v>
      </c>
      <c r="J192" s="76">
        <v>270</v>
      </c>
      <c r="K192" s="18">
        <f>SUM(H192*I192*J192*1.21)</f>
        <v>839.6190000000004</v>
      </c>
      <c r="L192" s="152"/>
    </row>
    <row r="193" spans="1:12" ht="15" customHeight="1">
      <c r="A193" s="185"/>
      <c r="B193" s="710" t="s">
        <v>314</v>
      </c>
      <c r="C193" s="711"/>
      <c r="D193" s="712"/>
      <c r="E193" s="85"/>
      <c r="F193" s="74"/>
      <c r="G193" s="74"/>
      <c r="H193" s="80">
        <f>SUBTOTAL(9,H184:H192)</f>
        <v>13.466999999999999</v>
      </c>
      <c r="I193" s="75"/>
      <c r="J193" s="76"/>
      <c r="K193" s="19">
        <f>SUBTOTAL(9,K184:K192)</f>
        <v>28083.757019999997</v>
      </c>
      <c r="L193" s="152"/>
    </row>
    <row r="194" spans="1:12" ht="15" customHeight="1">
      <c r="A194" s="201">
        <v>54</v>
      </c>
      <c r="B194" s="14" t="s">
        <v>1177</v>
      </c>
      <c r="C194" s="32" t="s">
        <v>315</v>
      </c>
      <c r="D194" s="14" t="s">
        <v>156</v>
      </c>
      <c r="E194" s="217" t="s">
        <v>316</v>
      </c>
      <c r="F194" s="60">
        <v>0</v>
      </c>
      <c r="G194" s="60">
        <v>0.434</v>
      </c>
      <c r="H194" s="33">
        <f>G194-F194</f>
        <v>0.434</v>
      </c>
      <c r="I194" s="120">
        <v>4.5</v>
      </c>
      <c r="J194" s="35">
        <v>400</v>
      </c>
      <c r="K194" s="18">
        <f>SUM(H194*I194*J194)</f>
        <v>781.2</v>
      </c>
      <c r="L194" s="152"/>
    </row>
    <row r="195" spans="1:12" ht="15" customHeight="1">
      <c r="A195" s="105"/>
      <c r="B195" s="14" t="s">
        <v>1177</v>
      </c>
      <c r="C195" s="32" t="s">
        <v>315</v>
      </c>
      <c r="D195" s="14" t="s">
        <v>156</v>
      </c>
      <c r="E195" s="206"/>
      <c r="F195" s="60">
        <v>0.434</v>
      </c>
      <c r="G195" s="60">
        <v>1.704</v>
      </c>
      <c r="H195" s="33">
        <f>G195-F195</f>
        <v>1.27</v>
      </c>
      <c r="I195" s="120">
        <v>4.5</v>
      </c>
      <c r="J195" s="35">
        <v>400</v>
      </c>
      <c r="K195" s="18">
        <f>SUM(H195*I195*J195)</f>
        <v>2286</v>
      </c>
      <c r="L195" s="152"/>
    </row>
    <row r="196" spans="1:12" ht="15" customHeight="1">
      <c r="A196" s="105"/>
      <c r="B196" s="14" t="s">
        <v>1177</v>
      </c>
      <c r="C196" s="32" t="s">
        <v>315</v>
      </c>
      <c r="D196" s="14" t="s">
        <v>156</v>
      </c>
      <c r="E196" s="209"/>
      <c r="F196" s="60">
        <v>1.704</v>
      </c>
      <c r="G196" s="60">
        <v>2.657</v>
      </c>
      <c r="H196" s="33">
        <f>G196-F196</f>
        <v>0.9530000000000001</v>
      </c>
      <c r="I196" s="120">
        <v>4.5</v>
      </c>
      <c r="J196" s="35">
        <v>500</v>
      </c>
      <c r="K196" s="18">
        <f>SUM(H196*I196*J196)</f>
        <v>2144.25</v>
      </c>
      <c r="L196" s="152"/>
    </row>
    <row r="197" spans="1:12" ht="15" customHeight="1">
      <c r="A197" s="105"/>
      <c r="B197" s="14" t="s">
        <v>1177</v>
      </c>
      <c r="C197" s="32" t="s">
        <v>315</v>
      </c>
      <c r="D197" s="14" t="s">
        <v>156</v>
      </c>
      <c r="E197" s="206"/>
      <c r="F197" s="60">
        <v>3.767</v>
      </c>
      <c r="G197" s="60">
        <v>4.11</v>
      </c>
      <c r="H197" s="33">
        <f>G197-F197</f>
        <v>0.3430000000000004</v>
      </c>
      <c r="I197" s="120">
        <v>3.9</v>
      </c>
      <c r="J197" s="35">
        <v>400</v>
      </c>
      <c r="K197" s="18">
        <f>SUM(H197*I197*J197)</f>
        <v>535.0800000000006</v>
      </c>
      <c r="L197" s="152"/>
    </row>
    <row r="198" spans="1:12" ht="15" customHeight="1">
      <c r="A198" s="202"/>
      <c r="B198" s="787" t="s">
        <v>317</v>
      </c>
      <c r="C198" s="788"/>
      <c r="D198" s="789"/>
      <c r="E198" s="206"/>
      <c r="F198" s="60"/>
      <c r="G198" s="60"/>
      <c r="H198" s="36">
        <f>SUM(H196:H197)</f>
        <v>1.2960000000000005</v>
      </c>
      <c r="I198" s="120"/>
      <c r="J198" s="35"/>
      <c r="K198" s="19">
        <f>SUM(K194:K197)</f>
        <v>5746.530000000001</v>
      </c>
      <c r="L198" s="152"/>
    </row>
    <row r="199" spans="1:12" ht="15" customHeight="1">
      <c r="A199" s="136">
        <v>55</v>
      </c>
      <c r="B199" s="101"/>
      <c r="C199" s="101" t="s">
        <v>627</v>
      </c>
      <c r="D199" s="101" t="s">
        <v>179</v>
      </c>
      <c r="E199" s="272" t="s">
        <v>318</v>
      </c>
      <c r="F199" s="219">
        <v>0</v>
      </c>
      <c r="G199" s="60">
        <v>2.037</v>
      </c>
      <c r="H199" s="33">
        <f>G199-F199</f>
        <v>2.037</v>
      </c>
      <c r="I199" s="120">
        <v>4.5</v>
      </c>
      <c r="J199" s="35">
        <v>450</v>
      </c>
      <c r="K199" s="18">
        <f>SUM(H199*I199*J199)</f>
        <v>4124.924999999999</v>
      </c>
      <c r="L199" s="152"/>
    </row>
    <row r="200" spans="1:12" ht="15" customHeight="1">
      <c r="A200" s="137"/>
      <c r="B200" s="787" t="s">
        <v>319</v>
      </c>
      <c r="C200" s="788"/>
      <c r="D200" s="789"/>
      <c r="E200" s="320"/>
      <c r="F200" s="221"/>
      <c r="G200" s="63"/>
      <c r="H200" s="36">
        <f>SUBTOTAL(9,H199:H199)</f>
        <v>2.037</v>
      </c>
      <c r="I200" s="121"/>
      <c r="J200" s="38"/>
      <c r="K200" s="19">
        <f>SUBTOTAL(9,K199:K199)</f>
        <v>4124.924999999999</v>
      </c>
      <c r="L200" s="152"/>
    </row>
    <row r="201" spans="1:12" ht="15" customHeight="1">
      <c r="A201" s="726">
        <v>56</v>
      </c>
      <c r="B201" s="101"/>
      <c r="C201" s="101" t="s">
        <v>628</v>
      </c>
      <c r="D201" s="130" t="s">
        <v>179</v>
      </c>
      <c r="E201" s="272" t="s">
        <v>320</v>
      </c>
      <c r="F201" s="219">
        <v>0.21</v>
      </c>
      <c r="G201" s="60">
        <v>1.213</v>
      </c>
      <c r="H201" s="33">
        <f>G201-F201</f>
        <v>1.0030000000000001</v>
      </c>
      <c r="I201" s="120">
        <v>4.5</v>
      </c>
      <c r="J201" s="35">
        <v>450</v>
      </c>
      <c r="K201" s="18">
        <f>SUM(H201*I201*J201)</f>
        <v>2031.0750000000003</v>
      </c>
      <c r="L201" s="152"/>
    </row>
    <row r="202" spans="1:12" ht="15" customHeight="1">
      <c r="A202" s="751">
        <v>24</v>
      </c>
      <c r="B202" s="230"/>
      <c r="C202" s="101" t="s">
        <v>628</v>
      </c>
      <c r="D202" s="218" t="s">
        <v>179</v>
      </c>
      <c r="E202" s="231"/>
      <c r="F202" s="219">
        <v>1.213</v>
      </c>
      <c r="G202" s="60">
        <v>2.104</v>
      </c>
      <c r="H202" s="33">
        <f>G202-F202</f>
        <v>0.891</v>
      </c>
      <c r="I202" s="120">
        <v>4.5</v>
      </c>
      <c r="J202" s="35">
        <v>450</v>
      </c>
      <c r="K202" s="18">
        <f>SUM(H202*I202*J202)</f>
        <v>1804.275</v>
      </c>
      <c r="L202" s="152"/>
    </row>
    <row r="203" spans="1:12" ht="15" customHeight="1">
      <c r="A203" s="751">
        <v>24</v>
      </c>
      <c r="B203" s="218"/>
      <c r="C203" s="101" t="s">
        <v>628</v>
      </c>
      <c r="D203" s="218" t="s">
        <v>179</v>
      </c>
      <c r="E203" s="231"/>
      <c r="F203" s="219">
        <v>2.104</v>
      </c>
      <c r="G203" s="60">
        <v>3.132</v>
      </c>
      <c r="H203" s="33">
        <f>G203-F203</f>
        <v>1.028</v>
      </c>
      <c r="I203" s="120">
        <v>4.5</v>
      </c>
      <c r="J203" s="35">
        <v>450</v>
      </c>
      <c r="K203" s="18">
        <f>SUM(H203*I203*J203)</f>
        <v>2081.7000000000003</v>
      </c>
      <c r="L203" s="152"/>
    </row>
    <row r="204" spans="1:12" ht="15" customHeight="1">
      <c r="A204" s="751">
        <v>24</v>
      </c>
      <c r="B204" s="230"/>
      <c r="C204" s="101" t="s">
        <v>628</v>
      </c>
      <c r="D204" s="230" t="s">
        <v>179</v>
      </c>
      <c r="E204" s="303"/>
      <c r="F204" s="219">
        <v>3.132</v>
      </c>
      <c r="G204" s="60">
        <v>3.595</v>
      </c>
      <c r="H204" s="33">
        <f>G204-F204</f>
        <v>0.4630000000000001</v>
      </c>
      <c r="I204" s="120">
        <v>4.438876889848812</v>
      </c>
      <c r="J204" s="35">
        <v>750</v>
      </c>
      <c r="K204" s="18">
        <f>SUM(H204*I204*J204)</f>
        <v>1541.4</v>
      </c>
      <c r="L204" s="152"/>
    </row>
    <row r="205" spans="1:12" ht="15" customHeight="1">
      <c r="A205" s="293"/>
      <c r="B205" s="787" t="s">
        <v>321</v>
      </c>
      <c r="C205" s="788"/>
      <c r="D205" s="789"/>
      <c r="E205" s="220"/>
      <c r="F205" s="221"/>
      <c r="G205" s="63"/>
      <c r="H205" s="36">
        <f>SUBTOTAL(9,H201:H204)</f>
        <v>3.3850000000000002</v>
      </c>
      <c r="I205" s="121"/>
      <c r="J205" s="38"/>
      <c r="K205" s="19">
        <f>SUBTOTAL(9,K201:K204)</f>
        <v>7458.450000000001</v>
      </c>
      <c r="L205" s="152"/>
    </row>
    <row r="206" spans="1:12" ht="15" customHeight="1">
      <c r="A206" s="726">
        <v>57</v>
      </c>
      <c r="B206" s="101" t="s">
        <v>1174</v>
      </c>
      <c r="C206" s="101" t="s">
        <v>629</v>
      </c>
      <c r="D206" s="101" t="s">
        <v>179</v>
      </c>
      <c r="E206" s="272" t="s">
        <v>322</v>
      </c>
      <c r="F206" s="219">
        <v>0.162</v>
      </c>
      <c r="G206" s="60">
        <v>0.371</v>
      </c>
      <c r="H206" s="33">
        <f aca="true" t="shared" si="0" ref="H206:H213">G206-F206</f>
        <v>0.209</v>
      </c>
      <c r="I206" s="120">
        <v>7.729665071770335</v>
      </c>
      <c r="J206" s="35">
        <v>330</v>
      </c>
      <c r="K206" s="18">
        <f aca="true" t="shared" si="1" ref="K206:K213">SUM(H206*I206*J206)</f>
        <v>533.115</v>
      </c>
      <c r="L206" s="152"/>
    </row>
    <row r="207" spans="1:12" ht="15" customHeight="1">
      <c r="A207" s="751">
        <v>25</v>
      </c>
      <c r="B207" s="317"/>
      <c r="C207" s="101" t="s">
        <v>629</v>
      </c>
      <c r="D207" s="317" t="s">
        <v>179</v>
      </c>
      <c r="E207" s="231"/>
      <c r="F207" s="219">
        <v>1.403</v>
      </c>
      <c r="G207" s="60">
        <v>1.681</v>
      </c>
      <c r="H207" s="33">
        <f t="shared" si="0"/>
        <v>0.278</v>
      </c>
      <c r="I207" s="120">
        <v>6.615107913669065</v>
      </c>
      <c r="J207" s="35">
        <v>1200</v>
      </c>
      <c r="K207" s="18">
        <f t="shared" si="1"/>
        <v>2206.8</v>
      </c>
      <c r="L207" s="152"/>
    </row>
    <row r="208" spans="1:12" ht="15" customHeight="1">
      <c r="A208" s="751">
        <v>25</v>
      </c>
      <c r="B208" s="218"/>
      <c r="C208" s="101" t="s">
        <v>629</v>
      </c>
      <c r="D208" s="218" t="s">
        <v>179</v>
      </c>
      <c r="E208" s="231"/>
      <c r="F208" s="219">
        <v>1.681</v>
      </c>
      <c r="G208" s="60">
        <v>2.171</v>
      </c>
      <c r="H208" s="33">
        <f t="shared" si="0"/>
        <v>0.48999999999999977</v>
      </c>
      <c r="I208" s="120">
        <v>8.5</v>
      </c>
      <c r="J208" s="35">
        <v>330</v>
      </c>
      <c r="K208" s="18">
        <f t="shared" si="1"/>
        <v>1374.4499999999994</v>
      </c>
      <c r="L208" s="152"/>
    </row>
    <row r="209" spans="1:12" ht="15" customHeight="1">
      <c r="A209" s="751">
        <v>25</v>
      </c>
      <c r="B209" s="317"/>
      <c r="C209" s="101" t="s">
        <v>629</v>
      </c>
      <c r="D209" s="317" t="s">
        <v>179</v>
      </c>
      <c r="E209" s="231"/>
      <c r="F209" s="219">
        <v>2.171</v>
      </c>
      <c r="G209" s="60">
        <v>2.713</v>
      </c>
      <c r="H209" s="33">
        <f t="shared" si="0"/>
        <v>0.5420000000000003</v>
      </c>
      <c r="I209" s="120">
        <v>11.5</v>
      </c>
      <c r="J209" s="35">
        <v>330</v>
      </c>
      <c r="K209" s="18">
        <f t="shared" si="1"/>
        <v>2056.8900000000012</v>
      </c>
      <c r="L209" s="152"/>
    </row>
    <row r="210" spans="1:12" ht="15" customHeight="1">
      <c r="A210" s="751">
        <v>25</v>
      </c>
      <c r="B210" s="218"/>
      <c r="C210" s="101" t="s">
        <v>629</v>
      </c>
      <c r="D210" s="218" t="s">
        <v>179</v>
      </c>
      <c r="E210" s="231"/>
      <c r="F210" s="219">
        <v>3.427</v>
      </c>
      <c r="G210" s="60">
        <v>4.158</v>
      </c>
      <c r="H210" s="33">
        <f t="shared" si="0"/>
        <v>0.7310000000000003</v>
      </c>
      <c r="I210" s="120">
        <v>4.785225718194255</v>
      </c>
      <c r="J210" s="35">
        <v>750</v>
      </c>
      <c r="K210" s="18">
        <f t="shared" si="1"/>
        <v>2623.5000000000014</v>
      </c>
      <c r="L210" s="152"/>
    </row>
    <row r="211" spans="1:12" ht="15" customHeight="1">
      <c r="A211" s="751">
        <v>25</v>
      </c>
      <c r="B211" s="317"/>
      <c r="C211" s="101" t="s">
        <v>629</v>
      </c>
      <c r="D211" s="218" t="s">
        <v>179</v>
      </c>
      <c r="E211" s="231"/>
      <c r="F211" s="219">
        <v>4.158</v>
      </c>
      <c r="G211" s="60">
        <v>4.957</v>
      </c>
      <c r="H211" s="33">
        <f t="shared" si="0"/>
        <v>0.7989999999999995</v>
      </c>
      <c r="I211" s="120">
        <v>4</v>
      </c>
      <c r="J211" s="35">
        <v>450</v>
      </c>
      <c r="K211" s="18">
        <f t="shared" si="1"/>
        <v>1438.1999999999991</v>
      </c>
      <c r="L211" s="152"/>
    </row>
    <row r="212" spans="1:12" ht="15" customHeight="1">
      <c r="A212" s="751">
        <v>25</v>
      </c>
      <c r="B212" s="218"/>
      <c r="C212" s="101" t="s">
        <v>629</v>
      </c>
      <c r="D212" s="317" t="s">
        <v>179</v>
      </c>
      <c r="E212" s="231"/>
      <c r="F212" s="219">
        <v>4.957</v>
      </c>
      <c r="G212" s="60">
        <v>5.426</v>
      </c>
      <c r="H212" s="33">
        <f t="shared" si="0"/>
        <v>0.4690000000000003</v>
      </c>
      <c r="I212" s="120">
        <v>3.880191693290735</v>
      </c>
      <c r="J212" s="35">
        <v>450</v>
      </c>
      <c r="K212" s="18">
        <f t="shared" si="1"/>
        <v>818.9144568690102</v>
      </c>
      <c r="L212" s="152"/>
    </row>
    <row r="213" spans="1:12" ht="15" customHeight="1">
      <c r="A213" s="751">
        <v>25</v>
      </c>
      <c r="B213" s="230"/>
      <c r="C213" s="101" t="s">
        <v>629</v>
      </c>
      <c r="D213" s="218" t="s">
        <v>179</v>
      </c>
      <c r="E213" s="303"/>
      <c r="F213" s="219">
        <v>5.426</v>
      </c>
      <c r="G213" s="60">
        <v>5.583</v>
      </c>
      <c r="H213" s="33">
        <f t="shared" si="0"/>
        <v>0.15700000000000003</v>
      </c>
      <c r="I213" s="120">
        <v>3.880191693290735</v>
      </c>
      <c r="J213" s="35">
        <v>750</v>
      </c>
      <c r="K213" s="18">
        <f t="shared" si="1"/>
        <v>456.89257188498414</v>
      </c>
      <c r="L213" s="152"/>
    </row>
    <row r="214" spans="1:12" ht="15" customHeight="1">
      <c r="A214" s="304"/>
      <c r="B214" s="787" t="s">
        <v>323</v>
      </c>
      <c r="C214" s="788"/>
      <c r="D214" s="789"/>
      <c r="E214" s="312"/>
      <c r="F214" s="221"/>
      <c r="G214" s="63"/>
      <c r="H214" s="36">
        <f>SUBTOTAL(9,H206:H213)</f>
        <v>3.6750000000000003</v>
      </c>
      <c r="I214" s="121"/>
      <c r="J214" s="38"/>
      <c r="K214" s="19">
        <f>SUBTOTAL(9,K206:K213)</f>
        <v>11508.762028753996</v>
      </c>
      <c r="L214" s="152"/>
    </row>
    <row r="215" spans="1:12" ht="15" customHeight="1">
      <c r="A215" s="201">
        <v>58</v>
      </c>
      <c r="B215" s="14" t="s">
        <v>1174</v>
      </c>
      <c r="C215" s="32" t="s">
        <v>324</v>
      </c>
      <c r="D215" s="14" t="s">
        <v>148</v>
      </c>
      <c r="E215" s="217" t="s">
        <v>325</v>
      </c>
      <c r="F215" s="60">
        <v>0.01</v>
      </c>
      <c r="G215" s="60">
        <v>0.26</v>
      </c>
      <c r="H215" s="33">
        <f>G215-F215</f>
        <v>0.25</v>
      </c>
      <c r="I215" s="34">
        <v>6</v>
      </c>
      <c r="J215" s="35">
        <v>1090</v>
      </c>
      <c r="K215" s="18">
        <f>SUM(H215*I215*J215)</f>
        <v>1635</v>
      </c>
      <c r="L215" s="556"/>
    </row>
    <row r="216" spans="1:13" ht="15" customHeight="1">
      <c r="A216" s="105"/>
      <c r="B216" s="14" t="s">
        <v>1174</v>
      </c>
      <c r="C216" s="32" t="s">
        <v>324</v>
      </c>
      <c r="D216" s="14" t="s">
        <v>148</v>
      </c>
      <c r="E216" s="217" t="s">
        <v>326</v>
      </c>
      <c r="F216" s="60">
        <v>0.26</v>
      </c>
      <c r="G216" s="60">
        <v>0.815</v>
      </c>
      <c r="H216" s="33">
        <f>G216-F216</f>
        <v>0.5549999999999999</v>
      </c>
      <c r="I216" s="34">
        <v>6</v>
      </c>
      <c r="J216" s="35">
        <v>1090</v>
      </c>
      <c r="K216" s="18">
        <f>SUM(H216*I216*J216)</f>
        <v>3629.7</v>
      </c>
      <c r="L216" s="556"/>
      <c r="M216" s="432"/>
    </row>
    <row r="217" spans="1:13" ht="15" customHeight="1">
      <c r="A217" s="105"/>
      <c r="B217" s="14" t="s">
        <v>1174</v>
      </c>
      <c r="C217" s="32" t="s">
        <v>324</v>
      </c>
      <c r="D217" s="14" t="s">
        <v>148</v>
      </c>
      <c r="E217" s="206" t="s">
        <v>327</v>
      </c>
      <c r="F217" s="60">
        <v>0.815</v>
      </c>
      <c r="G217" s="60">
        <v>2.265</v>
      </c>
      <c r="H217" s="33">
        <f>G217-F217</f>
        <v>1.4500000000000002</v>
      </c>
      <c r="I217" s="34">
        <v>4.85</v>
      </c>
      <c r="J217" s="35">
        <v>425</v>
      </c>
      <c r="K217" s="18">
        <f>SUM(H217*I217*J217)</f>
        <v>2988.8125000000005</v>
      </c>
      <c r="L217" s="556"/>
      <c r="M217" s="432"/>
    </row>
    <row r="218" spans="1:13" ht="15" customHeight="1">
      <c r="A218" s="202"/>
      <c r="B218" s="772" t="s">
        <v>328</v>
      </c>
      <c r="C218" s="773"/>
      <c r="D218" s="774"/>
      <c r="E218" s="208"/>
      <c r="F218" s="63"/>
      <c r="G218" s="63"/>
      <c r="H218" s="36">
        <f>SUM(H215:H217)</f>
        <v>2.255</v>
      </c>
      <c r="I218" s="37"/>
      <c r="J218" s="38"/>
      <c r="K218" s="19">
        <f>SUM(K215:K217)</f>
        <v>8253.5125</v>
      </c>
      <c r="L218" s="411"/>
      <c r="M218" s="432"/>
    </row>
    <row r="219" spans="1:13" ht="15" customHeight="1">
      <c r="A219" s="602"/>
      <c r="B219" s="607"/>
      <c r="C219" s="607"/>
      <c r="D219" s="607"/>
      <c r="E219" s="554"/>
      <c r="F219" s="603"/>
      <c r="G219" s="603"/>
      <c r="H219" s="284"/>
      <c r="I219" s="381"/>
      <c r="J219" s="373"/>
      <c r="K219" s="53"/>
      <c r="L219" s="411"/>
      <c r="M219" s="432"/>
    </row>
    <row r="220" spans="1:13" ht="15" customHeight="1">
      <c r="A220" s="819">
        <v>7</v>
      </c>
      <c r="B220" s="731"/>
      <c r="C220" s="731"/>
      <c r="D220" s="731"/>
      <c r="E220" s="731"/>
      <c r="F220" s="731"/>
      <c r="G220" s="731"/>
      <c r="H220" s="731"/>
      <c r="I220" s="731"/>
      <c r="J220" s="731"/>
      <c r="K220" s="731"/>
      <c r="L220" s="411"/>
      <c r="M220" s="432"/>
    </row>
    <row r="221" spans="1:13" ht="15" customHeight="1" thickBot="1">
      <c r="A221" s="192"/>
      <c r="B221" s="608"/>
      <c r="C221" s="608"/>
      <c r="D221" s="608"/>
      <c r="E221" s="297"/>
      <c r="F221" s="118"/>
      <c r="G221" s="118"/>
      <c r="H221" s="183"/>
      <c r="I221" s="601"/>
      <c r="J221" s="469"/>
      <c r="K221" s="106"/>
      <c r="L221" s="411"/>
      <c r="M221" s="432"/>
    </row>
    <row r="222" spans="1:12" ht="36">
      <c r="A222" s="145" t="s">
        <v>130</v>
      </c>
      <c r="B222" s="146" t="s">
        <v>131</v>
      </c>
      <c r="C222" s="147" t="s">
        <v>132</v>
      </c>
      <c r="D222" s="148" t="s">
        <v>133</v>
      </c>
      <c r="E222" s="147" t="s">
        <v>134</v>
      </c>
      <c r="F222" s="734" t="s">
        <v>135</v>
      </c>
      <c r="G222" s="735"/>
      <c r="H222" s="149" t="s">
        <v>136</v>
      </c>
      <c r="I222" s="150" t="s">
        <v>137</v>
      </c>
      <c r="J222" s="151" t="s">
        <v>138</v>
      </c>
      <c r="K222" s="291" t="s">
        <v>139</v>
      </c>
      <c r="L222" s="152"/>
    </row>
    <row r="223" spans="1:12" ht="15.75" thickBot="1">
      <c r="A223" s="153" t="s">
        <v>140</v>
      </c>
      <c r="B223" s="154"/>
      <c r="C223" s="155"/>
      <c r="D223" s="156"/>
      <c r="E223" s="157"/>
      <c r="F223" s="158" t="s">
        <v>141</v>
      </c>
      <c r="G223" s="159" t="s">
        <v>142</v>
      </c>
      <c r="H223" s="160" t="s">
        <v>143</v>
      </c>
      <c r="I223" s="161" t="s">
        <v>144</v>
      </c>
      <c r="J223" s="162" t="s">
        <v>145</v>
      </c>
      <c r="K223" s="292" t="s">
        <v>146</v>
      </c>
      <c r="L223" s="152"/>
    </row>
    <row r="224" spans="1:12" ht="4.5" customHeight="1">
      <c r="A224" s="163"/>
      <c r="B224" s="327"/>
      <c r="C224" s="147"/>
      <c r="D224" s="327"/>
      <c r="E224" s="166"/>
      <c r="F224" s="325"/>
      <c r="G224" s="325"/>
      <c r="H224" s="325"/>
      <c r="I224" s="326"/>
      <c r="J224" s="147"/>
      <c r="K224" s="169"/>
      <c r="L224" s="152"/>
    </row>
    <row r="225" spans="1:13" ht="15" customHeight="1">
      <c r="A225" s="201">
        <v>59</v>
      </c>
      <c r="B225" s="14" t="s">
        <v>1177</v>
      </c>
      <c r="C225" s="32" t="s">
        <v>329</v>
      </c>
      <c r="D225" s="14" t="s">
        <v>159</v>
      </c>
      <c r="E225" s="59" t="s">
        <v>1087</v>
      </c>
      <c r="F225" s="60">
        <v>5.04</v>
      </c>
      <c r="G225" s="60">
        <v>9.901</v>
      </c>
      <c r="H225" s="33">
        <f>G225-F225</f>
        <v>4.861</v>
      </c>
      <c r="I225" s="120">
        <v>5</v>
      </c>
      <c r="J225" s="35">
        <v>480</v>
      </c>
      <c r="K225" s="18">
        <f>SUM(H225*I225*J225)</f>
        <v>11666.4</v>
      </c>
      <c r="L225" s="411"/>
      <c r="M225" s="432"/>
    </row>
    <row r="226" spans="1:13" ht="15" customHeight="1">
      <c r="A226" s="202"/>
      <c r="B226" s="772" t="s">
        <v>330</v>
      </c>
      <c r="C226" s="773"/>
      <c r="D226" s="774"/>
      <c r="E226" s="208"/>
      <c r="F226" s="60"/>
      <c r="G226" s="60"/>
      <c r="H226" s="36">
        <f>SUM(H225:H225)</f>
        <v>4.861</v>
      </c>
      <c r="I226" s="120"/>
      <c r="J226" s="35"/>
      <c r="K226" s="19">
        <f>SUM(K225:K225)</f>
        <v>11666.4</v>
      </c>
      <c r="L226" s="411"/>
      <c r="M226" s="432"/>
    </row>
    <row r="227" spans="1:13" ht="15" customHeight="1">
      <c r="A227" s="91">
        <v>60</v>
      </c>
      <c r="B227" s="72"/>
      <c r="C227" s="71" t="s">
        <v>331</v>
      </c>
      <c r="D227" s="72" t="s">
        <v>152</v>
      </c>
      <c r="E227" s="79" t="s">
        <v>332</v>
      </c>
      <c r="F227" s="74">
        <v>0</v>
      </c>
      <c r="G227" s="74">
        <v>0.43</v>
      </c>
      <c r="H227" s="74">
        <v>0.43</v>
      </c>
      <c r="I227" s="75">
        <v>4.5</v>
      </c>
      <c r="J227" s="76">
        <v>270</v>
      </c>
      <c r="K227" s="18">
        <f>SUM(H227*I227*J227*1.21)</f>
        <v>632.1645000000001</v>
      </c>
      <c r="L227" s="411"/>
      <c r="M227" s="432"/>
    </row>
    <row r="228" spans="1:13" ht="15" customHeight="1">
      <c r="A228" s="185"/>
      <c r="B228" s="710" t="s">
        <v>631</v>
      </c>
      <c r="C228" s="711"/>
      <c r="D228" s="712"/>
      <c r="E228" s="73"/>
      <c r="F228" s="74"/>
      <c r="G228" s="74"/>
      <c r="H228" s="80">
        <f>SUBTOTAL(9,H227)</f>
        <v>0.43</v>
      </c>
      <c r="I228" s="75"/>
      <c r="J228" s="76"/>
      <c r="K228" s="19">
        <f>SUBTOTAL(9,K227)</f>
        <v>632.1645000000001</v>
      </c>
      <c r="L228" s="411"/>
      <c r="M228" s="432"/>
    </row>
    <row r="229" spans="1:13" ht="15" customHeight="1">
      <c r="A229" s="91">
        <v>61</v>
      </c>
      <c r="B229" s="72" t="s">
        <v>1174</v>
      </c>
      <c r="C229" s="71" t="s">
        <v>333</v>
      </c>
      <c r="D229" s="72" t="s">
        <v>152</v>
      </c>
      <c r="E229" s="79" t="s">
        <v>334</v>
      </c>
      <c r="F229" s="74">
        <v>9.22</v>
      </c>
      <c r="G229" s="74">
        <v>9.85</v>
      </c>
      <c r="H229" s="74">
        <v>0.629999999999999</v>
      </c>
      <c r="I229" s="75">
        <v>5.2</v>
      </c>
      <c r="J229" s="76">
        <v>550</v>
      </c>
      <c r="K229" s="18">
        <f>SUM(H229*I229*J229*1.21)</f>
        <v>2180.1779999999967</v>
      </c>
      <c r="L229" s="411"/>
      <c r="M229" s="432"/>
    </row>
    <row r="230" spans="1:13" ht="15" customHeight="1">
      <c r="A230" s="92"/>
      <c r="B230" s="72" t="s">
        <v>1174</v>
      </c>
      <c r="C230" s="71" t="s">
        <v>333</v>
      </c>
      <c r="D230" s="72" t="s">
        <v>152</v>
      </c>
      <c r="E230" s="79"/>
      <c r="F230" s="74">
        <v>9.85</v>
      </c>
      <c r="G230" s="74">
        <v>10.75</v>
      </c>
      <c r="H230" s="74">
        <v>0.9000000000000004</v>
      </c>
      <c r="I230" s="75">
        <v>4.6</v>
      </c>
      <c r="J230" s="76">
        <v>550</v>
      </c>
      <c r="K230" s="18">
        <f>SUM(H230*I230*J230*1.21)</f>
        <v>2755.170000000001</v>
      </c>
      <c r="L230" s="411"/>
      <c r="M230" s="432"/>
    </row>
    <row r="231" spans="1:13" ht="15" customHeight="1">
      <c r="A231" s="92"/>
      <c r="B231" s="72"/>
      <c r="C231" s="71" t="s">
        <v>333</v>
      </c>
      <c r="D231" s="72" t="s">
        <v>152</v>
      </c>
      <c r="E231" s="79"/>
      <c r="F231" s="74">
        <v>10.75</v>
      </c>
      <c r="G231" s="74">
        <v>11.102</v>
      </c>
      <c r="H231" s="74">
        <v>0.3520000000000003</v>
      </c>
      <c r="I231" s="75">
        <v>4.5</v>
      </c>
      <c r="J231" s="76">
        <v>270</v>
      </c>
      <c r="K231" s="18">
        <f>SUM(H231*I231*J231*1.21)</f>
        <v>517.4928000000004</v>
      </c>
      <c r="L231" s="411"/>
      <c r="M231" s="432"/>
    </row>
    <row r="232" spans="1:13" ht="15" customHeight="1">
      <c r="A232" s="185"/>
      <c r="B232" s="710" t="s">
        <v>335</v>
      </c>
      <c r="C232" s="711"/>
      <c r="D232" s="712"/>
      <c r="E232" s="79"/>
      <c r="F232" s="74"/>
      <c r="G232" s="74"/>
      <c r="H232" s="80">
        <f>SUM(H230:H231)</f>
        <v>1.2520000000000007</v>
      </c>
      <c r="I232" s="75"/>
      <c r="J232" s="76"/>
      <c r="K232" s="19">
        <f>SUM(K229:K231)</f>
        <v>5452.840799999998</v>
      </c>
      <c r="L232" s="411"/>
      <c r="M232" s="432"/>
    </row>
    <row r="233" spans="1:13" ht="15" customHeight="1">
      <c r="A233" s="201">
        <v>62</v>
      </c>
      <c r="B233" s="14"/>
      <c r="C233" s="32" t="s">
        <v>336</v>
      </c>
      <c r="D233" s="14" t="s">
        <v>156</v>
      </c>
      <c r="E233" s="59" t="s">
        <v>1302</v>
      </c>
      <c r="F233" s="60">
        <v>0</v>
      </c>
      <c r="G233" s="60">
        <v>0.412</v>
      </c>
      <c r="H233" s="33">
        <f>G233-F233</f>
        <v>0.412</v>
      </c>
      <c r="I233" s="120">
        <v>3.8</v>
      </c>
      <c r="J233" s="35">
        <v>400</v>
      </c>
      <c r="K233" s="18">
        <f>SUM(H233*I233*J233)</f>
        <v>626.24</v>
      </c>
      <c r="L233" s="521"/>
      <c r="M233" s="432"/>
    </row>
    <row r="234" spans="1:13" ht="15" customHeight="1">
      <c r="A234" s="105"/>
      <c r="B234" s="14"/>
      <c r="C234" s="32" t="s">
        <v>336</v>
      </c>
      <c r="D234" s="14" t="s">
        <v>156</v>
      </c>
      <c r="E234" s="206"/>
      <c r="F234" s="60">
        <v>0.412</v>
      </c>
      <c r="G234" s="60">
        <v>1.322</v>
      </c>
      <c r="H234" s="33">
        <f>G234-F234</f>
        <v>0.9100000000000001</v>
      </c>
      <c r="I234" s="120">
        <v>4.5</v>
      </c>
      <c r="J234" s="35">
        <v>500</v>
      </c>
      <c r="K234" s="18">
        <f>SUM(H234*I234*J234)</f>
        <v>2047.5000000000002</v>
      </c>
      <c r="L234" s="411"/>
      <c r="M234" s="432"/>
    </row>
    <row r="235" spans="1:13" ht="15" customHeight="1">
      <c r="A235" s="105"/>
      <c r="B235" s="14"/>
      <c r="C235" s="32" t="s">
        <v>336</v>
      </c>
      <c r="D235" s="14" t="s">
        <v>156</v>
      </c>
      <c r="E235" s="296"/>
      <c r="F235" s="60">
        <v>1.322</v>
      </c>
      <c r="G235" s="60">
        <v>2.414</v>
      </c>
      <c r="H235" s="33">
        <f>G235-F235</f>
        <v>1.092</v>
      </c>
      <c r="I235" s="120">
        <v>4.6</v>
      </c>
      <c r="J235" s="35">
        <v>500</v>
      </c>
      <c r="K235" s="18">
        <f>SUM(H235*I235*J235)</f>
        <v>2511.6</v>
      </c>
      <c r="L235" s="411"/>
      <c r="M235" s="432"/>
    </row>
    <row r="236" spans="1:13" ht="15" customHeight="1">
      <c r="A236" s="105"/>
      <c r="B236" s="116"/>
      <c r="C236" s="32" t="s">
        <v>336</v>
      </c>
      <c r="D236" s="14" t="s">
        <v>156</v>
      </c>
      <c r="E236" s="206" t="s">
        <v>50</v>
      </c>
      <c r="F236" s="60">
        <v>2.414</v>
      </c>
      <c r="G236" s="60">
        <v>5.5</v>
      </c>
      <c r="H236" s="33">
        <f>G236-F236</f>
        <v>3.086</v>
      </c>
      <c r="I236" s="120">
        <v>6</v>
      </c>
      <c r="J236" s="35">
        <v>450</v>
      </c>
      <c r="K236" s="18">
        <f>SUM(H236*I236*J236)</f>
        <v>8332.199999999999</v>
      </c>
      <c r="L236" s="411"/>
      <c r="M236" s="432"/>
    </row>
    <row r="237" spans="1:13" ht="15" customHeight="1">
      <c r="A237" s="202"/>
      <c r="B237" s="772" t="s">
        <v>337</v>
      </c>
      <c r="C237" s="773"/>
      <c r="D237" s="774"/>
      <c r="E237" s="206"/>
      <c r="F237" s="60"/>
      <c r="G237" s="60"/>
      <c r="H237" s="36">
        <f>SUM(H233:H235)</f>
        <v>2.414</v>
      </c>
      <c r="I237" s="120"/>
      <c r="J237" s="35"/>
      <c r="K237" s="19">
        <f>SUBTOTAL(9,K230:K235)</f>
        <v>13910.8436</v>
      </c>
      <c r="L237" s="411"/>
      <c r="M237" s="432"/>
    </row>
    <row r="238" spans="1:13" ht="15" customHeight="1">
      <c r="A238" s="201">
        <v>63</v>
      </c>
      <c r="B238" s="14"/>
      <c r="C238" s="32" t="s">
        <v>338</v>
      </c>
      <c r="D238" s="14" t="s">
        <v>156</v>
      </c>
      <c r="E238" s="217" t="s">
        <v>339</v>
      </c>
      <c r="F238" s="60">
        <v>0</v>
      </c>
      <c r="G238" s="60">
        <v>1.133</v>
      </c>
      <c r="H238" s="33">
        <f>G238-F238</f>
        <v>1.133</v>
      </c>
      <c r="I238" s="120">
        <v>5</v>
      </c>
      <c r="J238" s="35">
        <v>500</v>
      </c>
      <c r="K238" s="18">
        <f>SUM(H238*I238*J238)</f>
        <v>2832.5</v>
      </c>
      <c r="L238" s="411"/>
      <c r="M238" s="432"/>
    </row>
    <row r="239" spans="1:13" ht="15" customHeight="1">
      <c r="A239" s="202"/>
      <c r="B239" s="772" t="s">
        <v>340</v>
      </c>
      <c r="C239" s="773"/>
      <c r="D239" s="774"/>
      <c r="E239" s="206"/>
      <c r="F239" s="60"/>
      <c r="G239" s="60"/>
      <c r="H239" s="36">
        <f>SUM(H238:H238)</f>
        <v>1.133</v>
      </c>
      <c r="I239" s="120"/>
      <c r="J239" s="35"/>
      <c r="K239" s="19">
        <f>SUBTOTAL(9,K238:K238)</f>
        <v>2832.5</v>
      </c>
      <c r="L239" s="411"/>
      <c r="M239" s="432"/>
    </row>
    <row r="240" spans="1:13" ht="15" customHeight="1">
      <c r="A240" s="726">
        <v>64</v>
      </c>
      <c r="B240" s="130"/>
      <c r="C240" s="130" t="s">
        <v>632</v>
      </c>
      <c r="D240" s="130" t="s">
        <v>179</v>
      </c>
      <c r="E240" s="272" t="s">
        <v>341</v>
      </c>
      <c r="F240" s="219">
        <v>1.246</v>
      </c>
      <c r="G240" s="60">
        <v>1.472</v>
      </c>
      <c r="H240" s="33">
        <f>G240-F240</f>
        <v>0.22599999999999998</v>
      </c>
      <c r="I240" s="120">
        <v>5</v>
      </c>
      <c r="J240" s="35">
        <v>750</v>
      </c>
      <c r="K240" s="18">
        <f>SUM(H240*I240*J240)</f>
        <v>847.4999999999999</v>
      </c>
      <c r="L240" s="411"/>
      <c r="M240" s="432"/>
    </row>
    <row r="241" spans="1:13" ht="15" customHeight="1">
      <c r="A241" s="751">
        <v>26</v>
      </c>
      <c r="B241" s="218"/>
      <c r="C241" s="218" t="s">
        <v>632</v>
      </c>
      <c r="D241" s="218" t="s">
        <v>179</v>
      </c>
      <c r="E241" s="231"/>
      <c r="F241" s="219">
        <v>1.996</v>
      </c>
      <c r="G241" s="60">
        <v>2.608</v>
      </c>
      <c r="H241" s="33">
        <f>G241-F241</f>
        <v>0.6120000000000001</v>
      </c>
      <c r="I241" s="120">
        <v>6</v>
      </c>
      <c r="J241" s="35">
        <v>450</v>
      </c>
      <c r="K241" s="18">
        <f>SUM(H241*I241*J241)</f>
        <v>1652.4000000000003</v>
      </c>
      <c r="L241" s="411"/>
      <c r="M241" s="432"/>
    </row>
    <row r="242" spans="1:13" ht="15" customHeight="1">
      <c r="A242" s="293"/>
      <c r="B242" s="781" t="s">
        <v>342</v>
      </c>
      <c r="C242" s="782"/>
      <c r="D242" s="783"/>
      <c r="E242" s="220"/>
      <c r="F242" s="221"/>
      <c r="G242" s="63"/>
      <c r="H242" s="36">
        <f>SUBTOTAL(9,H240:H241)</f>
        <v>0.8380000000000001</v>
      </c>
      <c r="I242" s="121"/>
      <c r="J242" s="38"/>
      <c r="K242" s="19">
        <f>SUBTOTAL(9,K240:K241)</f>
        <v>2499.9</v>
      </c>
      <c r="L242" s="411"/>
      <c r="M242" s="432"/>
    </row>
    <row r="243" spans="1:13" ht="15" customHeight="1">
      <c r="A243" s="752">
        <v>65</v>
      </c>
      <c r="B243" s="174"/>
      <c r="C243" s="14" t="s">
        <v>345</v>
      </c>
      <c r="D243" s="14" t="s">
        <v>160</v>
      </c>
      <c r="E243" s="59" t="s">
        <v>346</v>
      </c>
      <c r="F243" s="60">
        <v>1.993</v>
      </c>
      <c r="G243" s="60">
        <v>2.765</v>
      </c>
      <c r="H243" s="175">
        <f>SUM(G243-F243)</f>
        <v>0.772</v>
      </c>
      <c r="I243" s="96">
        <v>5.4</v>
      </c>
      <c r="J243" s="97">
        <v>350</v>
      </c>
      <c r="K243" s="18">
        <f>SUM(H243*I243*J243)</f>
        <v>1459.08</v>
      </c>
      <c r="L243" s="411"/>
      <c r="M243" s="432"/>
    </row>
    <row r="244" spans="1:13" ht="15" customHeight="1">
      <c r="A244" s="754"/>
      <c r="B244" s="772" t="s">
        <v>636</v>
      </c>
      <c r="C244" s="773"/>
      <c r="D244" s="774"/>
      <c r="E244" s="62"/>
      <c r="F244" s="63"/>
      <c r="G244" s="63"/>
      <c r="H244" s="36">
        <f>SUM(H243)</f>
        <v>0.772</v>
      </c>
      <c r="I244" s="98"/>
      <c r="J244" s="99"/>
      <c r="K244" s="19">
        <f>SUM(K243)</f>
        <v>1459.08</v>
      </c>
      <c r="L244" s="411"/>
      <c r="M244" s="432"/>
    </row>
    <row r="245" spans="1:13" ht="15" customHeight="1">
      <c r="A245" s="136">
        <v>66</v>
      </c>
      <c r="B245" s="130"/>
      <c r="C245" s="130" t="s">
        <v>633</v>
      </c>
      <c r="D245" s="130" t="s">
        <v>179</v>
      </c>
      <c r="E245" s="272" t="s">
        <v>347</v>
      </c>
      <c r="F245" s="219">
        <v>1.176</v>
      </c>
      <c r="G245" s="60">
        <v>2.323</v>
      </c>
      <c r="H245" s="33">
        <f>G245-F245</f>
        <v>1.147</v>
      </c>
      <c r="I245" s="120">
        <v>4.76974716652136</v>
      </c>
      <c r="J245" s="35">
        <v>450</v>
      </c>
      <c r="K245" s="18">
        <f>SUM(H245*I245*J245)</f>
        <v>2461.905</v>
      </c>
      <c r="L245" s="411"/>
      <c r="M245" s="432"/>
    </row>
    <row r="246" spans="1:13" ht="15" customHeight="1">
      <c r="A246" s="137"/>
      <c r="B246" s="781" t="s">
        <v>348</v>
      </c>
      <c r="C246" s="782"/>
      <c r="D246" s="783"/>
      <c r="E246" s="320"/>
      <c r="F246" s="221"/>
      <c r="G246" s="63"/>
      <c r="H246" s="36">
        <f>SUBTOTAL(9,H245:H245)</f>
        <v>1.147</v>
      </c>
      <c r="I246" s="121"/>
      <c r="J246" s="38"/>
      <c r="K246" s="19">
        <f>SUBTOTAL(9,K245:K245)</f>
        <v>2461.905</v>
      </c>
      <c r="L246" s="411"/>
      <c r="M246" s="432"/>
    </row>
    <row r="247" spans="1:13" ht="15" customHeight="1">
      <c r="A247" s="726">
        <v>67</v>
      </c>
      <c r="B247" s="101"/>
      <c r="C247" s="101" t="s">
        <v>634</v>
      </c>
      <c r="D247" s="101" t="s">
        <v>179</v>
      </c>
      <c r="E247" s="272" t="s">
        <v>349</v>
      </c>
      <c r="F247" s="219">
        <v>1.389</v>
      </c>
      <c r="G247" s="60">
        <v>1.586</v>
      </c>
      <c r="H247" s="33">
        <f>G247-F247</f>
        <v>0.19700000000000006</v>
      </c>
      <c r="I247" s="120">
        <v>4.7969543147208125</v>
      </c>
      <c r="J247" s="35">
        <v>450</v>
      </c>
      <c r="K247" s="18">
        <f>SUM(H247*I247*J247)</f>
        <v>425.25000000000017</v>
      </c>
      <c r="L247" s="411"/>
      <c r="M247" s="432"/>
    </row>
    <row r="248" spans="1:13" ht="15" customHeight="1">
      <c r="A248" s="751">
        <v>28</v>
      </c>
      <c r="B248" s="230"/>
      <c r="C248" s="230" t="s">
        <v>634</v>
      </c>
      <c r="D248" s="230" t="s">
        <v>179</v>
      </c>
      <c r="E248" s="231"/>
      <c r="F248" s="219">
        <v>1.586</v>
      </c>
      <c r="G248" s="60">
        <v>2.72</v>
      </c>
      <c r="H248" s="33">
        <f>G248-F248</f>
        <v>1.1340000000000001</v>
      </c>
      <c r="I248" s="120">
        <v>4.488095238095238</v>
      </c>
      <c r="J248" s="35">
        <v>450</v>
      </c>
      <c r="K248" s="18">
        <f>SUM(H248*I248*J248)</f>
        <v>2290.2750000000005</v>
      </c>
      <c r="L248" s="411"/>
      <c r="M248" s="432"/>
    </row>
    <row r="249" spans="1:13" ht="15" customHeight="1">
      <c r="A249" s="293"/>
      <c r="B249" s="781" t="s">
        <v>350</v>
      </c>
      <c r="C249" s="782"/>
      <c r="D249" s="783"/>
      <c r="E249" s="220"/>
      <c r="F249" s="221"/>
      <c r="G249" s="63"/>
      <c r="H249" s="36">
        <f>SUBTOTAL(9,H242:H248)</f>
        <v>4.022</v>
      </c>
      <c r="I249" s="121"/>
      <c r="J249" s="38"/>
      <c r="K249" s="19">
        <f>SUBTOTAL(9,K242:K248)</f>
        <v>8095.590000000001</v>
      </c>
      <c r="L249" s="411"/>
      <c r="M249" s="432"/>
    </row>
    <row r="250" spans="1:13" ht="15" customHeight="1">
      <c r="A250" s="201">
        <v>68</v>
      </c>
      <c r="B250" s="14" t="s">
        <v>1174</v>
      </c>
      <c r="C250" s="32" t="s">
        <v>351</v>
      </c>
      <c r="D250" s="14" t="s">
        <v>148</v>
      </c>
      <c r="E250" s="217" t="s">
        <v>352</v>
      </c>
      <c r="F250" s="60">
        <v>0.005</v>
      </c>
      <c r="G250" s="60">
        <v>1.75</v>
      </c>
      <c r="H250" s="33">
        <f>G250-F250</f>
        <v>1.745</v>
      </c>
      <c r="I250" s="34">
        <v>4.2</v>
      </c>
      <c r="J250" s="35">
        <v>513</v>
      </c>
      <c r="K250" s="18">
        <f>SUM(H250*I250*J250)</f>
        <v>3759.7770000000005</v>
      </c>
      <c r="L250" s="560"/>
      <c r="M250" s="432"/>
    </row>
    <row r="251" spans="1:13" ht="15" customHeight="1">
      <c r="A251" s="202"/>
      <c r="B251" s="781" t="s">
        <v>353</v>
      </c>
      <c r="C251" s="782"/>
      <c r="D251" s="783"/>
      <c r="E251" s="206"/>
      <c r="F251" s="63"/>
      <c r="G251" s="63"/>
      <c r="H251" s="36">
        <f>SUM(H250:H250)</f>
        <v>1.745</v>
      </c>
      <c r="I251" s="37"/>
      <c r="J251" s="38"/>
      <c r="K251" s="19">
        <f>SUM(K250:K250)</f>
        <v>3759.7770000000005</v>
      </c>
      <c r="L251" s="411"/>
      <c r="M251" s="432"/>
    </row>
    <row r="252" spans="1:13" ht="15" customHeight="1">
      <c r="A252" s="91">
        <v>69</v>
      </c>
      <c r="B252" s="72"/>
      <c r="C252" s="71" t="s">
        <v>354</v>
      </c>
      <c r="D252" s="72" t="s">
        <v>152</v>
      </c>
      <c r="E252" s="79" t="s">
        <v>355</v>
      </c>
      <c r="F252" s="74">
        <v>1.2</v>
      </c>
      <c r="G252" s="74">
        <v>2.207</v>
      </c>
      <c r="H252" s="74">
        <v>1.007</v>
      </c>
      <c r="I252" s="75">
        <v>5</v>
      </c>
      <c r="J252" s="76">
        <v>270</v>
      </c>
      <c r="K252" s="18">
        <f>SUM(H252*I252*J252*1.21)</f>
        <v>1644.9344999999998</v>
      </c>
      <c r="L252" s="411"/>
      <c r="M252" s="432"/>
    </row>
    <row r="253" spans="1:13" ht="15" customHeight="1">
      <c r="A253" s="92"/>
      <c r="B253" s="72"/>
      <c r="C253" s="71" t="s">
        <v>354</v>
      </c>
      <c r="D253" s="72" t="s">
        <v>152</v>
      </c>
      <c r="E253" s="85"/>
      <c r="F253" s="74">
        <v>2.207</v>
      </c>
      <c r="G253" s="74">
        <v>3.394</v>
      </c>
      <c r="H253" s="74">
        <v>1.1870000000000003</v>
      </c>
      <c r="I253" s="75">
        <v>4.6</v>
      </c>
      <c r="J253" s="76">
        <v>270</v>
      </c>
      <c r="K253" s="18">
        <f>SUM(H253*I253*J253*1.21)</f>
        <v>1783.8473400000005</v>
      </c>
      <c r="L253" s="411"/>
      <c r="M253" s="432"/>
    </row>
    <row r="254" spans="1:13" ht="15" customHeight="1">
      <c r="A254" s="185"/>
      <c r="B254" s="710" t="s">
        <v>356</v>
      </c>
      <c r="C254" s="711"/>
      <c r="D254" s="712"/>
      <c r="E254" s="85"/>
      <c r="F254" s="74"/>
      <c r="G254" s="74"/>
      <c r="H254" s="80">
        <f>SUBTOTAL(9,H252:H253)</f>
        <v>2.194</v>
      </c>
      <c r="I254" s="75"/>
      <c r="J254" s="76"/>
      <c r="K254" s="19">
        <f>SUBTOTAL(9,K252:K253)</f>
        <v>3428.7818400000006</v>
      </c>
      <c r="L254" s="411"/>
      <c r="M254" s="432"/>
    </row>
    <row r="255" spans="1:13" ht="20.25" customHeight="1">
      <c r="A255" s="726">
        <v>70</v>
      </c>
      <c r="B255" s="101" t="s">
        <v>1174</v>
      </c>
      <c r="C255" s="101" t="s">
        <v>637</v>
      </c>
      <c r="D255" s="101" t="s">
        <v>179</v>
      </c>
      <c r="E255" s="324" t="s">
        <v>360</v>
      </c>
      <c r="F255" s="219">
        <v>1.674</v>
      </c>
      <c r="G255" s="60">
        <v>2.736</v>
      </c>
      <c r="H255" s="33">
        <f>G255-F255</f>
        <v>1.0620000000000003</v>
      </c>
      <c r="I255" s="120">
        <v>4.5</v>
      </c>
      <c r="J255" s="35">
        <v>450</v>
      </c>
      <c r="K255" s="18">
        <f>SUM(H255*I255*J255)</f>
        <v>2150.5500000000006</v>
      </c>
      <c r="L255" s="411"/>
      <c r="M255" s="432"/>
    </row>
    <row r="256" spans="1:13" ht="15" customHeight="1">
      <c r="A256" s="751">
        <v>29</v>
      </c>
      <c r="B256" s="218"/>
      <c r="C256" s="101" t="s">
        <v>637</v>
      </c>
      <c r="D256" s="218" t="s">
        <v>179</v>
      </c>
      <c r="E256" s="231"/>
      <c r="F256" s="219">
        <v>2.736</v>
      </c>
      <c r="G256" s="60">
        <v>3.036</v>
      </c>
      <c r="H256" s="33">
        <f>G256-F256</f>
        <v>0.2999999999999998</v>
      </c>
      <c r="I256" s="120">
        <v>4.5</v>
      </c>
      <c r="J256" s="35">
        <v>750</v>
      </c>
      <c r="K256" s="18">
        <f>SUM(H256*I256*J256)</f>
        <v>1012.4999999999994</v>
      </c>
      <c r="L256" s="411"/>
      <c r="M256" s="432"/>
    </row>
    <row r="257" spans="1:13" ht="15" customHeight="1">
      <c r="A257" s="751">
        <v>29</v>
      </c>
      <c r="B257" s="230"/>
      <c r="C257" s="101" t="s">
        <v>637</v>
      </c>
      <c r="D257" s="230" t="s">
        <v>179</v>
      </c>
      <c r="E257" s="303"/>
      <c r="F257" s="219">
        <v>3.036</v>
      </c>
      <c r="G257" s="60">
        <v>3.236</v>
      </c>
      <c r="H257" s="33">
        <f>G257-F257</f>
        <v>0.20000000000000018</v>
      </c>
      <c r="I257" s="120">
        <v>4.984375</v>
      </c>
      <c r="J257" s="35">
        <v>450</v>
      </c>
      <c r="K257" s="18">
        <f>SUM(H257*I257*J257)</f>
        <v>448.5937500000004</v>
      </c>
      <c r="L257" s="411"/>
      <c r="M257" s="432"/>
    </row>
    <row r="258" spans="1:13" ht="15" customHeight="1">
      <c r="A258" s="293"/>
      <c r="B258" s="784" t="s">
        <v>361</v>
      </c>
      <c r="C258" s="785"/>
      <c r="D258" s="786"/>
      <c r="E258" s="220"/>
      <c r="F258" s="221"/>
      <c r="G258" s="63"/>
      <c r="H258" s="36">
        <f>SUBTOTAL(9,H255:H257)</f>
        <v>1.5620000000000003</v>
      </c>
      <c r="I258" s="121"/>
      <c r="J258" s="38"/>
      <c r="K258" s="19">
        <f>SUBTOTAL(9,K255:K257)</f>
        <v>3611.6437500000006</v>
      </c>
      <c r="L258" s="411"/>
      <c r="M258" s="432"/>
    </row>
    <row r="259" spans="1:13" ht="15">
      <c r="A259" s="136">
        <v>71</v>
      </c>
      <c r="B259" s="130"/>
      <c r="C259" s="130" t="s">
        <v>703</v>
      </c>
      <c r="D259" s="130" t="s">
        <v>179</v>
      </c>
      <c r="E259" s="314" t="s">
        <v>362</v>
      </c>
      <c r="F259" s="219">
        <v>2.513</v>
      </c>
      <c r="G259" s="60">
        <v>3.546</v>
      </c>
      <c r="H259" s="33">
        <f aca="true" t="shared" si="2" ref="H259:H265">G259-F259</f>
        <v>1.033</v>
      </c>
      <c r="I259" s="120">
        <v>5.3</v>
      </c>
      <c r="J259" s="35">
        <v>450</v>
      </c>
      <c r="K259" s="18">
        <f aca="true" t="shared" si="3" ref="K259:K265">SUM(H259*I259*J259)</f>
        <v>2463.7049999999995</v>
      </c>
      <c r="L259" s="196"/>
      <c r="M259" s="69"/>
    </row>
    <row r="260" spans="1:13" ht="15">
      <c r="A260" s="293"/>
      <c r="B260" s="218"/>
      <c r="C260" s="218" t="s">
        <v>703</v>
      </c>
      <c r="D260" s="218" t="s">
        <v>179</v>
      </c>
      <c r="E260" s="231"/>
      <c r="F260" s="219">
        <v>3.546</v>
      </c>
      <c r="G260" s="60">
        <v>4.405</v>
      </c>
      <c r="H260" s="33">
        <f t="shared" si="2"/>
        <v>0.8590000000000004</v>
      </c>
      <c r="I260" s="120">
        <v>5.3</v>
      </c>
      <c r="J260" s="35">
        <v>450</v>
      </c>
      <c r="K260" s="18">
        <f t="shared" si="3"/>
        <v>2048.715000000001</v>
      </c>
      <c r="L260" s="196"/>
      <c r="M260" s="69"/>
    </row>
    <row r="261" spans="1:13" ht="15">
      <c r="A261" s="293"/>
      <c r="B261" s="218"/>
      <c r="C261" s="218" t="s">
        <v>703</v>
      </c>
      <c r="D261" s="218" t="s">
        <v>179</v>
      </c>
      <c r="E261" s="231"/>
      <c r="F261" s="219">
        <v>5.192</v>
      </c>
      <c r="G261" s="60">
        <v>6.262</v>
      </c>
      <c r="H261" s="33">
        <f t="shared" si="2"/>
        <v>1.0699999999999994</v>
      </c>
      <c r="I261" s="120">
        <v>5.2</v>
      </c>
      <c r="J261" s="35">
        <v>450</v>
      </c>
      <c r="K261" s="18">
        <f t="shared" si="3"/>
        <v>2503.799999999999</v>
      </c>
      <c r="L261" s="196"/>
      <c r="M261" s="69"/>
    </row>
    <row r="262" spans="1:13" ht="15">
      <c r="A262" s="293"/>
      <c r="B262" s="317"/>
      <c r="C262" s="317" t="s">
        <v>703</v>
      </c>
      <c r="D262" s="317" t="s">
        <v>179</v>
      </c>
      <c r="E262" s="315"/>
      <c r="F262" s="219">
        <v>6.655</v>
      </c>
      <c r="G262" s="60">
        <v>7.103</v>
      </c>
      <c r="H262" s="33">
        <f t="shared" si="2"/>
        <v>0.4479999999999995</v>
      </c>
      <c r="I262" s="120">
        <v>5.2</v>
      </c>
      <c r="J262" s="35">
        <v>450</v>
      </c>
      <c r="K262" s="18">
        <f t="shared" si="3"/>
        <v>1048.3199999999988</v>
      </c>
      <c r="L262" s="196"/>
      <c r="M262" s="69"/>
    </row>
    <row r="263" spans="1:13" ht="15">
      <c r="A263" s="293"/>
      <c r="B263" s="218"/>
      <c r="C263" s="218" t="s">
        <v>703</v>
      </c>
      <c r="D263" s="218" t="s">
        <v>179</v>
      </c>
      <c r="E263" s="231"/>
      <c r="F263" s="219">
        <v>7.682</v>
      </c>
      <c r="G263" s="60">
        <v>8.613</v>
      </c>
      <c r="H263" s="33">
        <f t="shared" si="2"/>
        <v>0.9309999999999992</v>
      </c>
      <c r="I263" s="120">
        <v>4.5</v>
      </c>
      <c r="J263" s="35">
        <v>450</v>
      </c>
      <c r="K263" s="18">
        <f t="shared" si="3"/>
        <v>1885.2749999999983</v>
      </c>
      <c r="L263" s="196"/>
      <c r="M263" s="69"/>
    </row>
    <row r="264" spans="1:13" ht="15">
      <c r="A264" s="293"/>
      <c r="B264" s="317"/>
      <c r="C264" s="317" t="s">
        <v>703</v>
      </c>
      <c r="D264" s="317" t="s">
        <v>179</v>
      </c>
      <c r="E264" s="231"/>
      <c r="F264" s="219">
        <v>8.613</v>
      </c>
      <c r="G264" s="60">
        <v>9.389</v>
      </c>
      <c r="H264" s="33">
        <f t="shared" si="2"/>
        <v>0.7759999999999998</v>
      </c>
      <c r="I264" s="120">
        <v>4.499</v>
      </c>
      <c r="J264" s="35">
        <v>450</v>
      </c>
      <c r="K264" s="18">
        <f t="shared" si="3"/>
        <v>1571.0507999999995</v>
      </c>
      <c r="L264" s="196"/>
      <c r="M264" s="69"/>
    </row>
    <row r="265" spans="1:13" ht="15">
      <c r="A265" s="293"/>
      <c r="B265" s="218"/>
      <c r="C265" s="218" t="s">
        <v>703</v>
      </c>
      <c r="D265" s="218" t="s">
        <v>179</v>
      </c>
      <c r="E265" s="231"/>
      <c r="F265" s="219">
        <v>9.389</v>
      </c>
      <c r="G265" s="60">
        <v>9.613</v>
      </c>
      <c r="H265" s="33">
        <f t="shared" si="2"/>
        <v>0.2240000000000002</v>
      </c>
      <c r="I265" s="120">
        <v>4.5</v>
      </c>
      <c r="J265" s="35">
        <v>750</v>
      </c>
      <c r="K265" s="18">
        <f t="shared" si="3"/>
        <v>756.0000000000007</v>
      </c>
      <c r="L265" s="196"/>
      <c r="M265" s="69"/>
    </row>
    <row r="266" spans="1:13" ht="15">
      <c r="A266" s="293"/>
      <c r="B266" s="218"/>
      <c r="C266" s="218" t="s">
        <v>703</v>
      </c>
      <c r="D266" s="218" t="s">
        <v>179</v>
      </c>
      <c r="E266" s="231"/>
      <c r="F266" s="219">
        <v>9.613</v>
      </c>
      <c r="G266" s="60">
        <v>10.609</v>
      </c>
      <c r="H266" s="33">
        <f>G266-F266</f>
        <v>0.9960000000000004</v>
      </c>
      <c r="I266" s="120">
        <v>3.5</v>
      </c>
      <c r="J266" s="35">
        <v>450</v>
      </c>
      <c r="K266" s="18">
        <f>SUM(H266*I266*J266)</f>
        <v>1568.7000000000007</v>
      </c>
      <c r="L266" s="196"/>
      <c r="M266" s="69"/>
    </row>
    <row r="267" spans="1:13" ht="15">
      <c r="A267" s="293"/>
      <c r="B267" s="230"/>
      <c r="C267" s="230" t="s">
        <v>703</v>
      </c>
      <c r="D267" s="230" t="s">
        <v>179</v>
      </c>
      <c r="E267" s="303"/>
      <c r="F267" s="219">
        <v>10.609</v>
      </c>
      <c r="G267" s="60">
        <v>11.285</v>
      </c>
      <c r="H267" s="33">
        <f>G267-F267</f>
        <v>0.6760000000000002</v>
      </c>
      <c r="I267" s="120">
        <v>3.5</v>
      </c>
      <c r="J267" s="35">
        <v>450</v>
      </c>
      <c r="K267" s="18">
        <f>SUM(H267*I267*J267)</f>
        <v>1064.7000000000003</v>
      </c>
      <c r="L267" s="196"/>
      <c r="M267" s="69"/>
    </row>
    <row r="268" spans="1:13" ht="15">
      <c r="A268" s="304"/>
      <c r="B268" s="784" t="s">
        <v>363</v>
      </c>
      <c r="C268" s="785"/>
      <c r="D268" s="786"/>
      <c r="E268" s="305"/>
      <c r="F268" s="221"/>
      <c r="G268" s="63"/>
      <c r="H268" s="36">
        <f>SUM(H259:H267)</f>
        <v>7.012999999999999</v>
      </c>
      <c r="I268" s="121"/>
      <c r="J268" s="38"/>
      <c r="K268" s="19">
        <f>SUM(K259:K267)</f>
        <v>14910.265799999997</v>
      </c>
      <c r="L268" s="196"/>
      <c r="M268" s="69"/>
    </row>
    <row r="269" spans="1:13" ht="15" customHeight="1">
      <c r="A269" s="136">
        <v>72</v>
      </c>
      <c r="B269" s="101"/>
      <c r="C269" s="101" t="s">
        <v>638</v>
      </c>
      <c r="D269" s="101" t="s">
        <v>179</v>
      </c>
      <c r="E269" s="272" t="s">
        <v>364</v>
      </c>
      <c r="F269" s="219">
        <v>0.895</v>
      </c>
      <c r="G269" s="60">
        <v>1.857</v>
      </c>
      <c r="H269" s="33">
        <f>G269-F269</f>
        <v>0.962</v>
      </c>
      <c r="I269" s="120">
        <v>4.524948024948025</v>
      </c>
      <c r="J269" s="35">
        <v>450</v>
      </c>
      <c r="K269" s="18">
        <f>SUM(H269*I269*J269)</f>
        <v>1958.85</v>
      </c>
      <c r="L269" s="196"/>
      <c r="M269" s="69"/>
    </row>
    <row r="270" spans="1:13" ht="15">
      <c r="A270" s="293"/>
      <c r="B270" s="218"/>
      <c r="C270" s="101" t="s">
        <v>638</v>
      </c>
      <c r="D270" s="218" t="s">
        <v>179</v>
      </c>
      <c r="E270" s="231"/>
      <c r="F270" s="219">
        <v>1.857</v>
      </c>
      <c r="G270" s="60">
        <v>2.739</v>
      </c>
      <c r="H270" s="33">
        <f>G270-F270</f>
        <v>0.8819999999999999</v>
      </c>
      <c r="I270" s="120">
        <v>4.729329173166927</v>
      </c>
      <c r="J270" s="35">
        <v>450</v>
      </c>
      <c r="K270" s="18">
        <f>SUM(H270*I270*J270)</f>
        <v>1877.070748829953</v>
      </c>
      <c r="L270" s="196"/>
      <c r="M270" s="69"/>
    </row>
    <row r="271" spans="1:13" ht="15">
      <c r="A271" s="293"/>
      <c r="B271" s="218"/>
      <c r="C271" s="101" t="s">
        <v>638</v>
      </c>
      <c r="D271" s="218" t="s">
        <v>179</v>
      </c>
      <c r="E271" s="231"/>
      <c r="F271" s="219">
        <v>4.673</v>
      </c>
      <c r="G271" s="60">
        <v>6.12</v>
      </c>
      <c r="H271" s="33">
        <f>G271-F271</f>
        <v>1.447</v>
      </c>
      <c r="I271" s="120">
        <v>3.9944713199723565</v>
      </c>
      <c r="J271" s="35">
        <v>450</v>
      </c>
      <c r="K271" s="18">
        <f>SUM(H271*I271*J271)</f>
        <v>2601</v>
      </c>
      <c r="L271" s="196"/>
      <c r="M271" s="69"/>
    </row>
    <row r="272" spans="1:13" ht="15">
      <c r="A272" s="293"/>
      <c r="B272" s="230"/>
      <c r="C272" s="101" t="s">
        <v>638</v>
      </c>
      <c r="D272" s="230" t="s">
        <v>179</v>
      </c>
      <c r="E272" s="303"/>
      <c r="F272" s="219">
        <v>6.946</v>
      </c>
      <c r="G272" s="60">
        <v>7.818</v>
      </c>
      <c r="H272" s="33">
        <f>G272-F272</f>
        <v>0.8719999999999999</v>
      </c>
      <c r="I272" s="120">
        <v>4.977064220183486</v>
      </c>
      <c r="J272" s="35">
        <v>450</v>
      </c>
      <c r="K272" s="18">
        <f>SUM(H272*I272*J272)</f>
        <v>1952.9999999999995</v>
      </c>
      <c r="L272" s="196"/>
      <c r="M272" s="69"/>
    </row>
    <row r="273" spans="1:13" ht="15">
      <c r="A273" s="304"/>
      <c r="B273" s="710" t="s">
        <v>365</v>
      </c>
      <c r="C273" s="711"/>
      <c r="D273" s="712"/>
      <c r="E273" s="312"/>
      <c r="F273" s="221"/>
      <c r="G273" s="63"/>
      <c r="H273" s="36">
        <f>SUM(H269:H272)</f>
        <v>4.163</v>
      </c>
      <c r="I273" s="121"/>
      <c r="J273" s="38"/>
      <c r="K273" s="19">
        <f>SUM(K269:K272)</f>
        <v>8389.920748829953</v>
      </c>
      <c r="L273" s="196"/>
      <c r="M273" s="69"/>
    </row>
    <row r="274" spans="1:13" ht="15">
      <c r="A274" s="375"/>
      <c r="B274" s="609"/>
      <c r="C274" s="609"/>
      <c r="D274" s="609"/>
      <c r="E274" s="610"/>
      <c r="F274" s="603"/>
      <c r="G274" s="603"/>
      <c r="H274" s="284"/>
      <c r="I274" s="611"/>
      <c r="J274" s="373"/>
      <c r="K274" s="53"/>
      <c r="L274" s="196"/>
      <c r="M274" s="69"/>
    </row>
    <row r="275" spans="1:13" ht="15">
      <c r="A275" s="809">
        <v>8</v>
      </c>
      <c r="B275" s="731"/>
      <c r="C275" s="731"/>
      <c r="D275" s="731"/>
      <c r="E275" s="731"/>
      <c r="F275" s="731"/>
      <c r="G275" s="731"/>
      <c r="H275" s="731"/>
      <c r="I275" s="731"/>
      <c r="J275" s="731"/>
      <c r="K275" s="731"/>
      <c r="L275" s="196"/>
      <c r="M275" s="69"/>
    </row>
    <row r="276" spans="1:13" ht="15.75" thickBot="1">
      <c r="A276" s="311"/>
      <c r="B276" s="135"/>
      <c r="C276" s="135"/>
      <c r="D276" s="135"/>
      <c r="E276" s="468"/>
      <c r="F276" s="118"/>
      <c r="G276" s="118"/>
      <c r="H276" s="183"/>
      <c r="I276" s="615"/>
      <c r="J276" s="469"/>
      <c r="K276" s="106"/>
      <c r="L276" s="196"/>
      <c r="M276" s="69"/>
    </row>
    <row r="277" spans="1:12" ht="36">
      <c r="A277" s="145" t="s">
        <v>130</v>
      </c>
      <c r="B277" s="146" t="s">
        <v>131</v>
      </c>
      <c r="C277" s="147" t="s">
        <v>132</v>
      </c>
      <c r="D277" s="148" t="s">
        <v>133</v>
      </c>
      <c r="E277" s="147" t="s">
        <v>134</v>
      </c>
      <c r="F277" s="734" t="s">
        <v>135</v>
      </c>
      <c r="G277" s="735"/>
      <c r="H277" s="149" t="s">
        <v>136</v>
      </c>
      <c r="I277" s="150" t="s">
        <v>137</v>
      </c>
      <c r="J277" s="151" t="s">
        <v>138</v>
      </c>
      <c r="K277" s="291" t="s">
        <v>139</v>
      </c>
      <c r="L277" s="152"/>
    </row>
    <row r="278" spans="1:12" ht="15.75" thickBot="1">
      <c r="A278" s="153" t="s">
        <v>140</v>
      </c>
      <c r="B278" s="154"/>
      <c r="C278" s="155"/>
      <c r="D278" s="156"/>
      <c r="E278" s="157"/>
      <c r="F278" s="158" t="s">
        <v>141</v>
      </c>
      <c r="G278" s="159" t="s">
        <v>142</v>
      </c>
      <c r="H278" s="160" t="s">
        <v>143</v>
      </c>
      <c r="I278" s="161" t="s">
        <v>144</v>
      </c>
      <c r="J278" s="162" t="s">
        <v>145</v>
      </c>
      <c r="K278" s="292" t="s">
        <v>146</v>
      </c>
      <c r="L278" s="152"/>
    </row>
    <row r="279" spans="1:12" ht="4.5" customHeight="1">
      <c r="A279" s="163"/>
      <c r="B279" s="327"/>
      <c r="C279" s="147"/>
      <c r="D279" s="327"/>
      <c r="E279" s="166"/>
      <c r="F279" s="325"/>
      <c r="G279" s="325"/>
      <c r="H279" s="325"/>
      <c r="I279" s="326"/>
      <c r="J279" s="147"/>
      <c r="K279" s="169"/>
      <c r="L279" s="152"/>
    </row>
    <row r="280" spans="1:13" ht="15">
      <c r="A280" s="91">
        <v>73</v>
      </c>
      <c r="B280" s="72" t="s">
        <v>1174</v>
      </c>
      <c r="C280" s="71" t="s">
        <v>366</v>
      </c>
      <c r="D280" s="72" t="s">
        <v>152</v>
      </c>
      <c r="E280" s="73" t="s">
        <v>367</v>
      </c>
      <c r="F280" s="74">
        <v>8.948</v>
      </c>
      <c r="G280" s="74">
        <v>9.418</v>
      </c>
      <c r="H280" s="74">
        <v>0.46999999999999886</v>
      </c>
      <c r="I280" s="75">
        <v>5.5</v>
      </c>
      <c r="J280" s="76">
        <v>270</v>
      </c>
      <c r="K280" s="18">
        <f>SUM(H280*I280*J280*1.21)</f>
        <v>844.519499999998</v>
      </c>
      <c r="L280" s="196"/>
      <c r="M280" s="69"/>
    </row>
    <row r="281" spans="1:13" ht="15">
      <c r="A281" s="92"/>
      <c r="B281" s="72" t="s">
        <v>1174</v>
      </c>
      <c r="C281" s="71" t="s">
        <v>366</v>
      </c>
      <c r="D281" s="72" t="s">
        <v>152</v>
      </c>
      <c r="E281" s="79"/>
      <c r="F281" s="74">
        <v>9.418</v>
      </c>
      <c r="G281" s="74">
        <v>9.722</v>
      </c>
      <c r="H281" s="74">
        <v>0.30400000000000027</v>
      </c>
      <c r="I281" s="75">
        <v>5.4</v>
      </c>
      <c r="J281" s="76">
        <v>270</v>
      </c>
      <c r="K281" s="18">
        <f>SUM(H281*I281*J281*1.21)</f>
        <v>536.3107200000005</v>
      </c>
      <c r="L281" s="196"/>
      <c r="M281" s="69"/>
    </row>
    <row r="282" spans="1:13" ht="15">
      <c r="A282" s="185"/>
      <c r="B282" s="710" t="s">
        <v>368</v>
      </c>
      <c r="C282" s="711"/>
      <c r="D282" s="712"/>
      <c r="E282" s="79"/>
      <c r="F282" s="74"/>
      <c r="G282" s="74"/>
      <c r="H282" s="80">
        <f>SUBTOTAL(9,H281)</f>
        <v>0.30400000000000027</v>
      </c>
      <c r="I282" s="75"/>
      <c r="J282" s="76"/>
      <c r="K282" s="19">
        <f>SUBTOTAL(9,K280:K281)</f>
        <v>1380.8302199999985</v>
      </c>
      <c r="L282" s="196"/>
      <c r="M282" s="69"/>
    </row>
    <row r="283" spans="1:13" ht="15">
      <c r="A283" s="191">
        <v>74</v>
      </c>
      <c r="B283" s="39"/>
      <c r="C283" s="39" t="s">
        <v>371</v>
      </c>
      <c r="D283" s="14" t="s">
        <v>148</v>
      </c>
      <c r="E283" s="51" t="s">
        <v>372</v>
      </c>
      <c r="F283" s="25">
        <v>2.072</v>
      </c>
      <c r="G283" s="25">
        <v>3.108</v>
      </c>
      <c r="H283" s="25">
        <f>G283-F283</f>
        <v>1.036</v>
      </c>
      <c r="I283" s="119">
        <v>4.2</v>
      </c>
      <c r="J283" s="39">
        <v>450</v>
      </c>
      <c r="K283" s="18">
        <f>SUM(H283*I283*J283)</f>
        <v>1958.0400000000002</v>
      </c>
      <c r="L283" s="560"/>
      <c r="M283" s="69"/>
    </row>
    <row r="284" spans="1:13" ht="15">
      <c r="A284" s="186"/>
      <c r="B284" s="39"/>
      <c r="C284" s="39" t="s">
        <v>371</v>
      </c>
      <c r="D284" s="14" t="s">
        <v>148</v>
      </c>
      <c r="E284" s="51" t="s">
        <v>373</v>
      </c>
      <c r="F284" s="25">
        <v>3.108</v>
      </c>
      <c r="G284" s="25">
        <v>4.166</v>
      </c>
      <c r="H284" s="25">
        <f>G284-F284</f>
        <v>1.0580000000000003</v>
      </c>
      <c r="I284" s="119">
        <v>4.1</v>
      </c>
      <c r="J284" s="39">
        <v>450</v>
      </c>
      <c r="K284" s="18">
        <f>SUM(H284*I284*J284)</f>
        <v>1952.0100000000002</v>
      </c>
      <c r="L284" s="560"/>
      <c r="M284" s="69"/>
    </row>
    <row r="285" spans="1:13" ht="15">
      <c r="A285" s="187"/>
      <c r="B285" s="710" t="s">
        <v>512</v>
      </c>
      <c r="C285" s="711"/>
      <c r="D285" s="712"/>
      <c r="E285" s="52"/>
      <c r="F285" s="28"/>
      <c r="G285" s="28"/>
      <c r="H285" s="28">
        <f>SUM(H283:H284)</f>
        <v>2.0940000000000003</v>
      </c>
      <c r="I285" s="127"/>
      <c r="J285" s="126"/>
      <c r="K285" s="19">
        <f>SUM(K283:K284)</f>
        <v>3910.05</v>
      </c>
      <c r="L285" s="196"/>
      <c r="M285" s="69"/>
    </row>
    <row r="286" spans="1:13" ht="15">
      <c r="A286" s="201">
        <v>75</v>
      </c>
      <c r="B286" s="14"/>
      <c r="C286" s="32" t="s">
        <v>374</v>
      </c>
      <c r="D286" s="14" t="s">
        <v>156</v>
      </c>
      <c r="E286" s="217" t="s">
        <v>375</v>
      </c>
      <c r="F286" s="60">
        <v>0.648</v>
      </c>
      <c r="G286" s="60">
        <v>1.604</v>
      </c>
      <c r="H286" s="33">
        <f>G286-F286</f>
        <v>0.9560000000000001</v>
      </c>
      <c r="I286" s="120">
        <v>4</v>
      </c>
      <c r="J286" s="35">
        <v>400</v>
      </c>
      <c r="K286" s="18">
        <f>SUM(H286*I286*J286)</f>
        <v>1529.6000000000001</v>
      </c>
      <c r="L286" s="196"/>
      <c r="M286" s="69"/>
    </row>
    <row r="287" spans="1:13" ht="15">
      <c r="A287" s="202"/>
      <c r="B287" s="710" t="s">
        <v>376</v>
      </c>
      <c r="C287" s="711"/>
      <c r="D287" s="712"/>
      <c r="E287" s="206"/>
      <c r="F287" s="60"/>
      <c r="G287" s="60"/>
      <c r="H287" s="36">
        <f>SUM(H286:H286)</f>
        <v>0.9560000000000001</v>
      </c>
      <c r="I287" s="120"/>
      <c r="J287" s="35"/>
      <c r="K287" s="19">
        <f>SUBTOTAL(9,K286:K286)</f>
        <v>1529.6000000000001</v>
      </c>
      <c r="L287" s="196"/>
      <c r="M287" s="69"/>
    </row>
    <row r="288" spans="1:13" ht="15">
      <c r="A288" s="191">
        <v>76</v>
      </c>
      <c r="B288" s="14" t="s">
        <v>1174</v>
      </c>
      <c r="C288" s="39" t="s">
        <v>377</v>
      </c>
      <c r="D288" s="14" t="s">
        <v>148</v>
      </c>
      <c r="E288" s="51" t="s">
        <v>378</v>
      </c>
      <c r="F288" s="25">
        <v>1.253</v>
      </c>
      <c r="G288" s="25">
        <v>2.233</v>
      </c>
      <c r="H288" s="25">
        <f>G288-F288</f>
        <v>0.9800000000000002</v>
      </c>
      <c r="I288" s="119">
        <v>4.3</v>
      </c>
      <c r="J288" s="39">
        <v>638</v>
      </c>
      <c r="K288" s="18">
        <f>SUM(H288*I288*J288)</f>
        <v>2688.532</v>
      </c>
      <c r="L288" s="560"/>
      <c r="M288" s="69"/>
    </row>
    <row r="289" spans="1:13" ht="15">
      <c r="A289" s="186"/>
      <c r="B289" s="14" t="s">
        <v>1174</v>
      </c>
      <c r="C289" s="39" t="s">
        <v>377</v>
      </c>
      <c r="D289" s="14" t="s">
        <v>148</v>
      </c>
      <c r="E289" s="51" t="s">
        <v>379</v>
      </c>
      <c r="F289" s="25">
        <v>3.232</v>
      </c>
      <c r="G289" s="25">
        <v>3.41</v>
      </c>
      <c r="H289" s="25">
        <f>G289-F289</f>
        <v>0.17799999999999994</v>
      </c>
      <c r="I289" s="119">
        <v>4.3</v>
      </c>
      <c r="J289" s="39">
        <v>638</v>
      </c>
      <c r="K289" s="18">
        <f>SUM(H289*I289*J289)</f>
        <v>488.3251999999998</v>
      </c>
      <c r="L289" s="560"/>
      <c r="M289" s="69"/>
    </row>
    <row r="290" spans="1:13" ht="15">
      <c r="A290" s="187"/>
      <c r="B290" s="710" t="s">
        <v>639</v>
      </c>
      <c r="C290" s="711"/>
      <c r="D290" s="712"/>
      <c r="E290" s="52"/>
      <c r="F290" s="28"/>
      <c r="G290" s="28"/>
      <c r="H290" s="28">
        <f>SUM(H288:H289)</f>
        <v>1.1580000000000001</v>
      </c>
      <c r="I290" s="127"/>
      <c r="J290" s="126"/>
      <c r="K290" s="19">
        <v>8787</v>
      </c>
      <c r="L290" s="196"/>
      <c r="M290" s="69"/>
    </row>
    <row r="291" spans="1:13" ht="15">
      <c r="A291" s="726">
        <v>77</v>
      </c>
      <c r="B291" s="101"/>
      <c r="C291" s="101" t="s">
        <v>640</v>
      </c>
      <c r="D291" s="101" t="s">
        <v>179</v>
      </c>
      <c r="E291" s="314" t="s">
        <v>380</v>
      </c>
      <c r="F291" s="219">
        <v>0</v>
      </c>
      <c r="G291" s="60">
        <v>1.315</v>
      </c>
      <c r="H291" s="33">
        <f>G291-F291</f>
        <v>1.315</v>
      </c>
      <c r="I291" s="120">
        <v>4.425475285171102</v>
      </c>
      <c r="J291" s="35">
        <v>450</v>
      </c>
      <c r="K291" s="18">
        <f>SUM(H291*I291*J291)</f>
        <v>2618.7749999999996</v>
      </c>
      <c r="L291" s="196"/>
      <c r="M291" s="69"/>
    </row>
    <row r="292" spans="1:13" ht="15">
      <c r="A292" s="751">
        <v>34</v>
      </c>
      <c r="B292" s="230"/>
      <c r="C292" s="101" t="s">
        <v>640</v>
      </c>
      <c r="D292" s="230" t="s">
        <v>179</v>
      </c>
      <c r="E292" s="303"/>
      <c r="F292" s="219">
        <v>1.315</v>
      </c>
      <c r="G292" s="60">
        <v>2.136</v>
      </c>
      <c r="H292" s="33">
        <f>G292-F292</f>
        <v>0.8210000000000002</v>
      </c>
      <c r="I292" s="120">
        <v>4.381242387332521</v>
      </c>
      <c r="J292" s="35">
        <v>450</v>
      </c>
      <c r="K292" s="18">
        <f>SUM(H292*I292*J292)</f>
        <v>1618.65</v>
      </c>
      <c r="L292" s="196"/>
      <c r="M292" s="69"/>
    </row>
    <row r="293" spans="1:13" ht="15">
      <c r="A293" s="293"/>
      <c r="B293" s="710" t="s">
        <v>381</v>
      </c>
      <c r="C293" s="711"/>
      <c r="D293" s="712"/>
      <c r="E293" s="220"/>
      <c r="F293" s="221"/>
      <c r="G293" s="63"/>
      <c r="H293" s="36">
        <f>SUBTOTAL(9,H291:H292)</f>
        <v>2.136</v>
      </c>
      <c r="I293" s="121"/>
      <c r="J293" s="38"/>
      <c r="K293" s="19">
        <f>SUBTOTAL(9,K291:K292)</f>
        <v>4237.424999999999</v>
      </c>
      <c r="L293" s="196"/>
      <c r="M293" s="69"/>
    </row>
    <row r="294" spans="1:13" ht="15">
      <c r="A294" s="91">
        <v>78</v>
      </c>
      <c r="B294" s="72"/>
      <c r="C294" s="71" t="s">
        <v>382</v>
      </c>
      <c r="D294" s="72" t="s">
        <v>152</v>
      </c>
      <c r="E294" s="73" t="s">
        <v>383</v>
      </c>
      <c r="F294" s="74">
        <v>0.979</v>
      </c>
      <c r="G294" s="74">
        <v>1.579</v>
      </c>
      <c r="H294" s="74">
        <v>0.6</v>
      </c>
      <c r="I294" s="75">
        <v>5.4</v>
      </c>
      <c r="J294" s="76">
        <v>550</v>
      </c>
      <c r="K294" s="18">
        <f>SUM(H294*I294*J294*1.21)</f>
        <v>2156.2200000000003</v>
      </c>
      <c r="L294" s="196"/>
      <c r="M294" s="69"/>
    </row>
    <row r="295" spans="1:13" ht="15">
      <c r="A295" s="92"/>
      <c r="B295" s="72"/>
      <c r="C295" s="71" t="s">
        <v>382</v>
      </c>
      <c r="D295" s="72" t="s">
        <v>152</v>
      </c>
      <c r="E295" s="79"/>
      <c r="F295" s="74">
        <v>8.341</v>
      </c>
      <c r="G295" s="74">
        <v>9.051</v>
      </c>
      <c r="H295" s="74">
        <v>0.7100000000000009</v>
      </c>
      <c r="I295" s="75">
        <v>4.5</v>
      </c>
      <c r="J295" s="76">
        <v>270</v>
      </c>
      <c r="K295" s="18">
        <f>SUM(H295*I295*J295*1.21)</f>
        <v>1043.8065000000013</v>
      </c>
      <c r="L295" s="196"/>
      <c r="M295" s="69"/>
    </row>
    <row r="296" spans="1:13" ht="15">
      <c r="A296" s="92"/>
      <c r="B296" s="72"/>
      <c r="C296" s="71" t="s">
        <v>382</v>
      </c>
      <c r="D296" s="72" t="s">
        <v>152</v>
      </c>
      <c r="E296" s="89"/>
      <c r="F296" s="74">
        <v>9.051</v>
      </c>
      <c r="G296" s="74">
        <v>9.739</v>
      </c>
      <c r="H296" s="74">
        <v>0.6880000000000006</v>
      </c>
      <c r="I296" s="75">
        <v>4.5</v>
      </c>
      <c r="J296" s="76">
        <v>550</v>
      </c>
      <c r="K296" s="18">
        <f>SUM(H296*I296*J296*1.21)</f>
        <v>2060.3880000000017</v>
      </c>
      <c r="L296" s="196"/>
      <c r="M296" s="69"/>
    </row>
    <row r="297" spans="1:13" ht="15">
      <c r="A297" s="92"/>
      <c r="B297" s="72"/>
      <c r="C297" s="71" t="s">
        <v>382</v>
      </c>
      <c r="D297" s="72" t="s">
        <v>152</v>
      </c>
      <c r="E297" s="79"/>
      <c r="F297" s="74">
        <v>9.739</v>
      </c>
      <c r="G297" s="74">
        <v>10.465</v>
      </c>
      <c r="H297" s="74">
        <v>0.7259999999999991</v>
      </c>
      <c r="I297" s="75">
        <v>4.5</v>
      </c>
      <c r="J297" s="76">
        <v>270</v>
      </c>
      <c r="K297" s="18">
        <f>SUM(H297*I297*J297*1.21)</f>
        <v>1067.3288999999986</v>
      </c>
      <c r="L297" s="196"/>
      <c r="M297" s="69"/>
    </row>
    <row r="298" spans="1:13" ht="15">
      <c r="A298" s="185"/>
      <c r="B298" s="710" t="s">
        <v>384</v>
      </c>
      <c r="C298" s="711"/>
      <c r="D298" s="712"/>
      <c r="E298" s="81"/>
      <c r="F298" s="82"/>
      <c r="G298" s="82"/>
      <c r="H298" s="80">
        <f>SUBTOTAL(9,H294:H297)</f>
        <v>2.7240000000000006</v>
      </c>
      <c r="I298" s="83"/>
      <c r="J298" s="84"/>
      <c r="K298" s="19">
        <f>SUBTOTAL(9,K294:K297)</f>
        <v>6327.743400000002</v>
      </c>
      <c r="L298" s="196"/>
      <c r="M298" s="69"/>
    </row>
    <row r="299" spans="1:13" ht="15">
      <c r="A299" s="752">
        <v>79</v>
      </c>
      <c r="B299" s="14"/>
      <c r="C299" s="14" t="s">
        <v>385</v>
      </c>
      <c r="D299" s="55" t="s">
        <v>160</v>
      </c>
      <c r="E299" s="59" t="s">
        <v>386</v>
      </c>
      <c r="F299" s="60">
        <v>0</v>
      </c>
      <c r="G299" s="60">
        <v>0.56</v>
      </c>
      <c r="H299" s="33">
        <f>SUM(G299-F299)</f>
        <v>0.56</v>
      </c>
      <c r="I299" s="120">
        <v>6</v>
      </c>
      <c r="J299" s="97">
        <v>450</v>
      </c>
      <c r="K299" s="18">
        <f>SUM(H299*I299*J299)</f>
        <v>1512.0000000000002</v>
      </c>
      <c r="L299" s="196"/>
      <c r="M299" s="69"/>
    </row>
    <row r="300" spans="1:13" ht="15">
      <c r="A300" s="754"/>
      <c r="B300" s="784" t="s">
        <v>641</v>
      </c>
      <c r="C300" s="785"/>
      <c r="D300" s="786"/>
      <c r="E300" s="62"/>
      <c r="F300" s="63"/>
      <c r="G300" s="63"/>
      <c r="H300" s="36">
        <f>SUM(H299)</f>
        <v>0.56</v>
      </c>
      <c r="I300" s="121"/>
      <c r="J300" s="99"/>
      <c r="K300" s="19">
        <f>SUM(K299)</f>
        <v>1512.0000000000002</v>
      </c>
      <c r="L300" s="196"/>
      <c r="M300" s="69"/>
    </row>
    <row r="301" spans="1:13" ht="15">
      <c r="A301" s="188">
        <v>80</v>
      </c>
      <c r="B301" s="93"/>
      <c r="C301" s="101" t="s">
        <v>389</v>
      </c>
      <c r="D301" s="93" t="s">
        <v>182</v>
      </c>
      <c r="E301" s="215" t="s">
        <v>390</v>
      </c>
      <c r="F301" s="216">
        <v>0</v>
      </c>
      <c r="G301" s="216">
        <v>0.244</v>
      </c>
      <c r="H301" s="180">
        <f>G301-F301</f>
        <v>0.244</v>
      </c>
      <c r="I301" s="181">
        <v>5.5</v>
      </c>
      <c r="J301" s="182">
        <v>890</v>
      </c>
      <c r="K301" s="102">
        <f>SUM(H301*I301*J301)</f>
        <v>1194.38</v>
      </c>
      <c r="L301" s="196"/>
      <c r="M301" s="69"/>
    </row>
    <row r="302" spans="1:13" ht="15">
      <c r="A302" s="189"/>
      <c r="B302" s="93"/>
      <c r="C302" s="101" t="s">
        <v>389</v>
      </c>
      <c r="D302" s="93" t="s">
        <v>182</v>
      </c>
      <c r="E302" s="215"/>
      <c r="F302" s="216">
        <v>0.244</v>
      </c>
      <c r="G302" s="216">
        <v>0.716</v>
      </c>
      <c r="H302" s="180">
        <f>G302-F302</f>
        <v>0.472</v>
      </c>
      <c r="I302" s="181">
        <v>5.6</v>
      </c>
      <c r="J302" s="182">
        <v>385</v>
      </c>
      <c r="K302" s="102">
        <f>SUM(H302*I302*J302)</f>
        <v>1017.632</v>
      </c>
      <c r="L302" s="196"/>
      <c r="M302" s="69"/>
    </row>
    <row r="303" spans="1:13" ht="15">
      <c r="A303" s="189"/>
      <c r="B303" s="93"/>
      <c r="C303" s="101" t="s">
        <v>389</v>
      </c>
      <c r="D303" s="93" t="s">
        <v>182</v>
      </c>
      <c r="E303" s="215"/>
      <c r="F303" s="216">
        <v>0.716</v>
      </c>
      <c r="G303" s="216">
        <v>0.861</v>
      </c>
      <c r="H303" s="180">
        <f>G303-F303</f>
        <v>0.14500000000000002</v>
      </c>
      <c r="I303" s="181">
        <v>5.5</v>
      </c>
      <c r="J303" s="182">
        <v>890</v>
      </c>
      <c r="K303" s="102">
        <f>SUM(H303*I303*J303)</f>
        <v>709.7750000000001</v>
      </c>
      <c r="L303" s="196"/>
      <c r="M303" s="69"/>
    </row>
    <row r="304" spans="1:13" ht="15">
      <c r="A304" s="189"/>
      <c r="B304" s="93"/>
      <c r="C304" s="101" t="s">
        <v>389</v>
      </c>
      <c r="D304" s="93" t="s">
        <v>182</v>
      </c>
      <c r="E304" s="215"/>
      <c r="F304" s="216">
        <v>0.861</v>
      </c>
      <c r="G304" s="216">
        <v>2.118</v>
      </c>
      <c r="H304" s="180">
        <f>G304-F304</f>
        <v>1.257</v>
      </c>
      <c r="I304" s="181">
        <v>4.7</v>
      </c>
      <c r="J304" s="182">
        <v>385</v>
      </c>
      <c r="K304" s="102">
        <f>SUM(H304*I304*J304)</f>
        <v>2274.5415</v>
      </c>
      <c r="L304" s="196"/>
      <c r="M304" s="69"/>
    </row>
    <row r="305" spans="1:13" ht="15">
      <c r="A305" s="189"/>
      <c r="B305" s="93"/>
      <c r="C305" s="101" t="s">
        <v>389</v>
      </c>
      <c r="D305" s="93" t="s">
        <v>182</v>
      </c>
      <c r="E305" s="215"/>
      <c r="F305" s="216">
        <v>2.552</v>
      </c>
      <c r="G305" s="216">
        <v>3.849</v>
      </c>
      <c r="H305" s="180">
        <f>G305-F305</f>
        <v>1.2970000000000002</v>
      </c>
      <c r="I305" s="181">
        <v>5</v>
      </c>
      <c r="J305" s="182">
        <v>385</v>
      </c>
      <c r="K305" s="102">
        <f>SUM(H305*I305*J305)</f>
        <v>2496.7250000000004</v>
      </c>
      <c r="L305" s="196"/>
      <c r="M305" s="69"/>
    </row>
    <row r="306" spans="1:13" ht="15">
      <c r="A306" s="184"/>
      <c r="B306" s="764" t="s">
        <v>644</v>
      </c>
      <c r="C306" s="755"/>
      <c r="D306" s="756"/>
      <c r="E306" s="215"/>
      <c r="F306" s="216"/>
      <c r="G306" s="216"/>
      <c r="H306" s="94">
        <f>SUBTOTAL(9,H301:H305)</f>
        <v>3.415</v>
      </c>
      <c r="I306" s="95"/>
      <c r="J306" s="68"/>
      <c r="K306" s="68">
        <f>SUBTOTAL(9,K301:K305)</f>
        <v>7693.0535</v>
      </c>
      <c r="L306" s="196"/>
      <c r="M306" s="69"/>
    </row>
    <row r="307" spans="1:13" ht="15">
      <c r="A307" s="726">
        <v>81</v>
      </c>
      <c r="B307" s="101"/>
      <c r="C307" s="101" t="s">
        <v>645</v>
      </c>
      <c r="D307" s="101" t="s">
        <v>179</v>
      </c>
      <c r="E307" s="314" t="s">
        <v>391</v>
      </c>
      <c r="F307" s="219">
        <v>2.224</v>
      </c>
      <c r="G307" s="60">
        <v>3.055</v>
      </c>
      <c r="H307" s="33">
        <f>G307-F307</f>
        <v>0.831</v>
      </c>
      <c r="I307" s="120">
        <v>5.6000000000000005</v>
      </c>
      <c r="J307" s="35">
        <v>500</v>
      </c>
      <c r="K307" s="18">
        <f>SUM(H307*I307*J307)</f>
        <v>2326.8</v>
      </c>
      <c r="L307" s="196"/>
      <c r="M307" s="432"/>
    </row>
    <row r="308" spans="1:13" ht="15">
      <c r="A308" s="751">
        <v>35</v>
      </c>
      <c r="B308" s="230"/>
      <c r="C308" s="101" t="s">
        <v>645</v>
      </c>
      <c r="D308" s="230" t="s">
        <v>179</v>
      </c>
      <c r="E308" s="303"/>
      <c r="F308" s="219">
        <v>3.055</v>
      </c>
      <c r="G308" s="60">
        <v>5.9</v>
      </c>
      <c r="H308" s="33">
        <f>G308-F308</f>
        <v>2.845</v>
      </c>
      <c r="I308" s="120">
        <v>5.6000000000000005</v>
      </c>
      <c r="J308" s="35">
        <v>500</v>
      </c>
      <c r="K308" s="18">
        <f>SUM(H308*I308*J308)</f>
        <v>7966.000000000001</v>
      </c>
      <c r="L308" s="196"/>
      <c r="M308" s="432"/>
    </row>
    <row r="309" spans="1:13" ht="15">
      <c r="A309" s="304"/>
      <c r="B309" s="710" t="s">
        <v>392</v>
      </c>
      <c r="C309" s="711"/>
      <c r="D309" s="712"/>
      <c r="E309" s="220"/>
      <c r="F309" s="221"/>
      <c r="G309" s="63"/>
      <c r="H309" s="36">
        <f>SUBTOTAL(9,H307:H308)</f>
        <v>3.676</v>
      </c>
      <c r="I309" s="121"/>
      <c r="J309" s="38"/>
      <c r="K309" s="19">
        <f>SUBTOTAL(9,K307:K308)</f>
        <v>10292.800000000001</v>
      </c>
      <c r="L309" s="196"/>
      <c r="M309" s="432"/>
    </row>
    <row r="310" spans="1:13" ht="15">
      <c r="A310" s="186">
        <v>82</v>
      </c>
      <c r="B310" s="39"/>
      <c r="C310" s="39" t="s">
        <v>393</v>
      </c>
      <c r="D310" s="14" t="s">
        <v>148</v>
      </c>
      <c r="E310" s="51" t="s">
        <v>394</v>
      </c>
      <c r="F310" s="25">
        <v>2.34</v>
      </c>
      <c r="G310" s="25">
        <v>3.592</v>
      </c>
      <c r="H310" s="25">
        <f>G310-F310</f>
        <v>1.2520000000000002</v>
      </c>
      <c r="I310" s="119">
        <v>6.2</v>
      </c>
      <c r="J310" s="39">
        <v>640</v>
      </c>
      <c r="K310" s="18">
        <f>SUM(H310*I310*J310)</f>
        <v>4967.936000000001</v>
      </c>
      <c r="L310" s="560"/>
      <c r="M310" s="432"/>
    </row>
    <row r="311" spans="1:13" ht="15">
      <c r="A311" s="187"/>
      <c r="B311" s="710" t="s">
        <v>647</v>
      </c>
      <c r="C311" s="711"/>
      <c r="D311" s="712"/>
      <c r="E311" s="52"/>
      <c r="F311" s="28"/>
      <c r="G311" s="28"/>
      <c r="H311" s="28">
        <f>SUM(H310)</f>
        <v>1.2520000000000002</v>
      </c>
      <c r="I311" s="127"/>
      <c r="J311" s="126"/>
      <c r="K311" s="19">
        <f>SUM(K310)</f>
        <v>4967.936000000001</v>
      </c>
      <c r="L311" s="196"/>
      <c r="M311" s="432"/>
    </row>
    <row r="312" spans="1:13" ht="15">
      <c r="A312" s="91">
        <v>83</v>
      </c>
      <c r="B312" s="72"/>
      <c r="C312" s="71" t="s">
        <v>395</v>
      </c>
      <c r="D312" s="72" t="s">
        <v>152</v>
      </c>
      <c r="E312" s="79" t="s">
        <v>396</v>
      </c>
      <c r="F312" s="74">
        <v>0</v>
      </c>
      <c r="G312" s="74">
        <v>0.98</v>
      </c>
      <c r="H312" s="74">
        <v>0.98</v>
      </c>
      <c r="I312" s="75">
        <v>4.1</v>
      </c>
      <c r="J312" s="76">
        <v>550</v>
      </c>
      <c r="K312" s="18">
        <f>SUM(H312*I312*J312*1.21)</f>
        <v>2673.979</v>
      </c>
      <c r="L312" s="196"/>
      <c r="M312" s="432"/>
    </row>
    <row r="313" spans="1:13" ht="15">
      <c r="A313" s="185"/>
      <c r="B313" s="710" t="s">
        <v>646</v>
      </c>
      <c r="C313" s="711"/>
      <c r="D313" s="712"/>
      <c r="E313" s="73"/>
      <c r="F313" s="74"/>
      <c r="G313" s="74"/>
      <c r="H313" s="80">
        <f>SUBTOTAL(9,H312)</f>
        <v>0.98</v>
      </c>
      <c r="I313" s="75"/>
      <c r="J313" s="76"/>
      <c r="K313" s="19">
        <f>SUBTOTAL(9,K312)</f>
        <v>2673.979</v>
      </c>
      <c r="L313" s="196"/>
      <c r="M313" s="432"/>
    </row>
    <row r="314" spans="1:13" ht="15">
      <c r="A314" s="92">
        <v>84</v>
      </c>
      <c r="B314" s="72"/>
      <c r="C314" s="71" t="s">
        <v>397</v>
      </c>
      <c r="D314" s="72" t="s">
        <v>152</v>
      </c>
      <c r="E314" s="73"/>
      <c r="F314" s="74">
        <v>0.939</v>
      </c>
      <c r="G314" s="132">
        <v>1.69</v>
      </c>
      <c r="H314" s="74">
        <v>0.751</v>
      </c>
      <c r="I314" s="75">
        <v>5.1</v>
      </c>
      <c r="J314" s="76">
        <v>270</v>
      </c>
      <c r="K314" s="18">
        <f>SUM(H314*I314*J314*1.21)</f>
        <v>1251.2936699999998</v>
      </c>
      <c r="L314" s="196"/>
      <c r="M314" s="432"/>
    </row>
    <row r="315" spans="1:13" ht="15">
      <c r="A315" s="92"/>
      <c r="B315" s="72"/>
      <c r="C315" s="71" t="s">
        <v>397</v>
      </c>
      <c r="D315" s="72" t="s">
        <v>152</v>
      </c>
      <c r="E315" s="79"/>
      <c r="F315" s="74">
        <v>1.69</v>
      </c>
      <c r="G315" s="132">
        <v>2.449</v>
      </c>
      <c r="H315" s="74">
        <v>0.7589999999999999</v>
      </c>
      <c r="I315" s="75">
        <v>5.5</v>
      </c>
      <c r="J315" s="76">
        <v>270</v>
      </c>
      <c r="K315" s="18">
        <f>SUM(H315*I315*J315*1.21)</f>
        <v>1363.8091499999996</v>
      </c>
      <c r="L315" s="196"/>
      <c r="M315" s="432"/>
    </row>
    <row r="316" spans="1:13" ht="15">
      <c r="A316" s="185"/>
      <c r="B316" s="710" t="s">
        <v>398</v>
      </c>
      <c r="C316" s="711"/>
      <c r="D316" s="712"/>
      <c r="E316" s="134"/>
      <c r="F316" s="82"/>
      <c r="G316" s="133"/>
      <c r="H316" s="80">
        <f>SUBTOTAL(9,H314:H315)</f>
        <v>1.5099999999999998</v>
      </c>
      <c r="I316" s="83"/>
      <c r="J316" s="84"/>
      <c r="K316" s="19">
        <f>SUBTOTAL(9,K314:K315)</f>
        <v>2615.102819999999</v>
      </c>
      <c r="L316" s="196"/>
      <c r="M316" s="432"/>
    </row>
    <row r="317" spans="1:13" ht="15">
      <c r="A317" s="201">
        <v>85</v>
      </c>
      <c r="B317" s="14" t="s">
        <v>1174</v>
      </c>
      <c r="C317" s="32" t="s">
        <v>399</v>
      </c>
      <c r="D317" s="14" t="s">
        <v>156</v>
      </c>
      <c r="E317" s="217" t="s">
        <v>400</v>
      </c>
      <c r="F317" s="60">
        <v>0</v>
      </c>
      <c r="G317" s="60">
        <v>0.208</v>
      </c>
      <c r="H317" s="33">
        <f>G317-F317</f>
        <v>0.208</v>
      </c>
      <c r="I317" s="120">
        <v>5</v>
      </c>
      <c r="J317" s="35">
        <v>400</v>
      </c>
      <c r="K317" s="18">
        <f>SUM(H317*I317*J317)</f>
        <v>416</v>
      </c>
      <c r="L317" s="196"/>
      <c r="M317" s="432"/>
    </row>
    <row r="318" spans="1:13" ht="15">
      <c r="A318" s="105"/>
      <c r="B318" s="14" t="s">
        <v>1174</v>
      </c>
      <c r="C318" s="32" t="s">
        <v>399</v>
      </c>
      <c r="D318" s="14" t="s">
        <v>156</v>
      </c>
      <c r="E318" s="209"/>
      <c r="F318" s="60">
        <v>1.751</v>
      </c>
      <c r="G318" s="60">
        <v>2.637</v>
      </c>
      <c r="H318" s="33">
        <f>G318-F318</f>
        <v>0.8860000000000001</v>
      </c>
      <c r="I318" s="120">
        <v>5</v>
      </c>
      <c r="J318" s="35">
        <v>400</v>
      </c>
      <c r="K318" s="18">
        <f>SUM(H318*I318*J318)</f>
        <v>1772.0000000000002</v>
      </c>
      <c r="L318" s="196"/>
      <c r="M318" s="432"/>
    </row>
    <row r="319" spans="1:13" ht="15">
      <c r="A319" s="105"/>
      <c r="B319" s="14" t="s">
        <v>1174</v>
      </c>
      <c r="C319" s="32" t="s">
        <v>399</v>
      </c>
      <c r="D319" s="14" t="s">
        <v>156</v>
      </c>
      <c r="E319" s="206"/>
      <c r="F319" s="60">
        <v>3.581</v>
      </c>
      <c r="G319" s="60">
        <v>4.444</v>
      </c>
      <c r="H319" s="33">
        <f>G319-F319</f>
        <v>0.863</v>
      </c>
      <c r="I319" s="120">
        <v>5</v>
      </c>
      <c r="J319" s="35">
        <v>400</v>
      </c>
      <c r="K319" s="18">
        <f>SUM(H319*I319*J319)</f>
        <v>1725.9999999999998</v>
      </c>
      <c r="L319" s="196"/>
      <c r="M319" s="432"/>
    </row>
    <row r="320" spans="1:13" ht="15">
      <c r="A320" s="202"/>
      <c r="B320" s="764" t="s">
        <v>401</v>
      </c>
      <c r="C320" s="755"/>
      <c r="D320" s="756"/>
      <c r="E320" s="206"/>
      <c r="F320" s="60"/>
      <c r="G320" s="60"/>
      <c r="H320" s="36">
        <f>SUM(H317:H319)</f>
        <v>1.957</v>
      </c>
      <c r="I320" s="120"/>
      <c r="J320" s="35"/>
      <c r="K320" s="19">
        <f>SUBTOTAL(9,K317:K319)</f>
        <v>3914</v>
      </c>
      <c r="L320" s="196"/>
      <c r="M320" s="432"/>
    </row>
    <row r="321" spans="1:13" ht="15">
      <c r="A321" s="189">
        <v>86</v>
      </c>
      <c r="B321" s="93"/>
      <c r="C321" s="101" t="s">
        <v>402</v>
      </c>
      <c r="D321" s="93" t="s">
        <v>182</v>
      </c>
      <c r="E321" s="215"/>
      <c r="F321" s="216">
        <v>2.742</v>
      </c>
      <c r="G321" s="216">
        <v>6.476</v>
      </c>
      <c r="H321" s="180">
        <f>G321-F321</f>
        <v>3.734</v>
      </c>
      <c r="I321" s="181">
        <v>5.2</v>
      </c>
      <c r="J321" s="182">
        <v>385</v>
      </c>
      <c r="K321" s="102">
        <f>SUM(H321*I321*J321)</f>
        <v>7475.468000000001</v>
      </c>
      <c r="L321" s="521"/>
      <c r="M321" s="524"/>
    </row>
    <row r="322" spans="1:13" ht="15">
      <c r="A322" s="184"/>
      <c r="B322" s="764" t="s">
        <v>649</v>
      </c>
      <c r="C322" s="755"/>
      <c r="D322" s="756"/>
      <c r="E322" s="215"/>
      <c r="F322" s="216"/>
      <c r="G322" s="216"/>
      <c r="H322" s="94">
        <f>SUBTOTAL(9,H321:H321)</f>
        <v>3.734</v>
      </c>
      <c r="I322" s="95"/>
      <c r="J322" s="68"/>
      <c r="K322" s="68">
        <f>SUBTOTAL(9,K321:K321)</f>
        <v>7475.468000000001</v>
      </c>
      <c r="L322" s="521"/>
      <c r="M322" s="528"/>
    </row>
    <row r="323" spans="1:13" ht="15">
      <c r="A323" s="191">
        <v>87</v>
      </c>
      <c r="B323" s="39"/>
      <c r="C323" s="39" t="s">
        <v>403</v>
      </c>
      <c r="D323" s="14" t="s">
        <v>148</v>
      </c>
      <c r="E323" s="51" t="s">
        <v>404</v>
      </c>
      <c r="F323" s="25">
        <v>0</v>
      </c>
      <c r="G323" s="25">
        <v>0.739</v>
      </c>
      <c r="H323" s="25">
        <f>G323-F323</f>
        <v>0.739</v>
      </c>
      <c r="I323" s="119">
        <v>3</v>
      </c>
      <c r="J323" s="39">
        <v>640</v>
      </c>
      <c r="K323" s="18">
        <f>SUM(H323*I323*J323)</f>
        <v>1418.88</v>
      </c>
      <c r="L323" s="560"/>
      <c r="M323" s="432"/>
    </row>
    <row r="324" spans="1:13" ht="15">
      <c r="A324" s="186"/>
      <c r="B324" s="39"/>
      <c r="C324" s="39" t="s">
        <v>403</v>
      </c>
      <c r="D324" s="14" t="s">
        <v>148</v>
      </c>
      <c r="E324" s="51" t="s">
        <v>405</v>
      </c>
      <c r="F324" s="25">
        <v>0.739</v>
      </c>
      <c r="G324" s="25">
        <v>1.516</v>
      </c>
      <c r="H324" s="25">
        <f>G324-F324</f>
        <v>0.777</v>
      </c>
      <c r="I324" s="119">
        <v>3</v>
      </c>
      <c r="J324" s="39">
        <v>640</v>
      </c>
      <c r="K324" s="18">
        <f>SUM(H324*I324*J324)</f>
        <v>1491.84</v>
      </c>
      <c r="L324" s="560"/>
      <c r="M324" s="432"/>
    </row>
    <row r="325" spans="1:13" ht="15">
      <c r="A325" s="187"/>
      <c r="B325" s="764" t="s">
        <v>406</v>
      </c>
      <c r="C325" s="755"/>
      <c r="D325" s="756"/>
      <c r="E325" s="52"/>
      <c r="F325" s="28"/>
      <c r="G325" s="28"/>
      <c r="H325" s="28">
        <f>SUM(H323:H324)</f>
        <v>1.516</v>
      </c>
      <c r="I325" s="127"/>
      <c r="J325" s="126"/>
      <c r="K325" s="19">
        <f>SUM(K323:K324)</f>
        <v>2910.7200000000003</v>
      </c>
      <c r="L325" s="196"/>
      <c r="M325" s="432"/>
    </row>
    <row r="326" spans="1:13" ht="15">
      <c r="A326" s="616"/>
      <c r="B326" s="613"/>
      <c r="C326" s="614"/>
      <c r="D326" s="614"/>
      <c r="E326" s="617"/>
      <c r="F326" s="618"/>
      <c r="G326" s="618"/>
      <c r="H326" s="618"/>
      <c r="I326" s="619"/>
      <c r="J326" s="620"/>
      <c r="K326" s="53"/>
      <c r="L326" s="196"/>
      <c r="M326" s="432"/>
    </row>
    <row r="327" spans="1:13" ht="15">
      <c r="A327" s="195"/>
      <c r="B327" s="464"/>
      <c r="C327" s="453"/>
      <c r="D327" s="453"/>
      <c r="E327" s="123"/>
      <c r="F327" s="124"/>
      <c r="G327" s="124"/>
      <c r="H327" s="124"/>
      <c r="I327" s="144"/>
      <c r="J327" s="143"/>
      <c r="K327" s="106"/>
      <c r="L327" s="196"/>
      <c r="M327" s="432"/>
    </row>
    <row r="328" spans="1:13" ht="15">
      <c r="A328" s="195"/>
      <c r="B328" s="464"/>
      <c r="C328" s="453"/>
      <c r="D328" s="453"/>
      <c r="E328" s="123"/>
      <c r="F328" s="124"/>
      <c r="G328" s="124"/>
      <c r="H328" s="124"/>
      <c r="I328" s="144"/>
      <c r="J328" s="143"/>
      <c r="K328" s="106"/>
      <c r="L328" s="196"/>
      <c r="M328" s="432"/>
    </row>
    <row r="329" spans="1:13" ht="15">
      <c r="A329" s="195"/>
      <c r="B329" s="464"/>
      <c r="C329" s="453"/>
      <c r="D329" s="453"/>
      <c r="E329" s="123"/>
      <c r="F329" s="124"/>
      <c r="G329" s="124"/>
      <c r="H329" s="124"/>
      <c r="I329" s="144"/>
      <c r="J329" s="143"/>
      <c r="K329" s="106"/>
      <c r="L329" s="196"/>
      <c r="M329" s="432"/>
    </row>
    <row r="330" spans="1:13" ht="15">
      <c r="A330" s="195"/>
      <c r="B330" s="464"/>
      <c r="C330" s="453"/>
      <c r="D330" s="453"/>
      <c r="E330" s="123"/>
      <c r="F330" s="124"/>
      <c r="G330" s="124"/>
      <c r="H330" s="124"/>
      <c r="I330" s="144"/>
      <c r="J330" s="143"/>
      <c r="K330" s="106"/>
      <c r="L330" s="196"/>
      <c r="M330" s="432"/>
    </row>
    <row r="331" spans="1:13" ht="15">
      <c r="A331" s="748">
        <v>9</v>
      </c>
      <c r="B331" s="731"/>
      <c r="C331" s="731"/>
      <c r="D331" s="731"/>
      <c r="E331" s="731"/>
      <c r="F331" s="731"/>
      <c r="G331" s="731"/>
      <c r="H331" s="731"/>
      <c r="I331" s="731"/>
      <c r="J331" s="731"/>
      <c r="K331" s="731"/>
      <c r="L331" s="196"/>
      <c r="M331" s="432"/>
    </row>
    <row r="332" spans="1:13" ht="15.75" thickBot="1">
      <c r="A332" s="195"/>
      <c r="B332" s="464"/>
      <c r="C332" s="453"/>
      <c r="D332" s="453"/>
      <c r="E332" s="123"/>
      <c r="F332" s="124"/>
      <c r="G332" s="124"/>
      <c r="H332" s="124"/>
      <c r="I332" s="144"/>
      <c r="J332" s="143"/>
      <c r="K332" s="106"/>
      <c r="L332" s="196"/>
      <c r="M332" s="432"/>
    </row>
    <row r="333" spans="1:12" ht="36">
      <c r="A333" s="145" t="s">
        <v>130</v>
      </c>
      <c r="B333" s="146" t="s">
        <v>131</v>
      </c>
      <c r="C333" s="147" t="s">
        <v>132</v>
      </c>
      <c r="D333" s="148" t="s">
        <v>133</v>
      </c>
      <c r="E333" s="147" t="s">
        <v>134</v>
      </c>
      <c r="F333" s="734" t="s">
        <v>135</v>
      </c>
      <c r="G333" s="735"/>
      <c r="H333" s="149" t="s">
        <v>136</v>
      </c>
      <c r="I333" s="150" t="s">
        <v>137</v>
      </c>
      <c r="J333" s="151" t="s">
        <v>138</v>
      </c>
      <c r="K333" s="291" t="s">
        <v>139</v>
      </c>
      <c r="L333" s="152"/>
    </row>
    <row r="334" spans="1:12" ht="15.75" thickBot="1">
      <c r="A334" s="153" t="s">
        <v>140</v>
      </c>
      <c r="B334" s="154"/>
      <c r="C334" s="155"/>
      <c r="D334" s="156"/>
      <c r="E334" s="157"/>
      <c r="F334" s="158" t="s">
        <v>141</v>
      </c>
      <c r="G334" s="159" t="s">
        <v>142</v>
      </c>
      <c r="H334" s="160" t="s">
        <v>143</v>
      </c>
      <c r="I334" s="161" t="s">
        <v>144</v>
      </c>
      <c r="J334" s="162" t="s">
        <v>145</v>
      </c>
      <c r="K334" s="292" t="s">
        <v>146</v>
      </c>
      <c r="L334" s="152"/>
    </row>
    <row r="335" spans="1:12" ht="4.5" customHeight="1">
      <c r="A335" s="163"/>
      <c r="B335" s="327"/>
      <c r="C335" s="147"/>
      <c r="D335" s="327"/>
      <c r="E335" s="166"/>
      <c r="F335" s="325"/>
      <c r="G335" s="325"/>
      <c r="H335" s="325"/>
      <c r="I335" s="326"/>
      <c r="J335" s="147"/>
      <c r="K335" s="169"/>
      <c r="L335" s="152"/>
    </row>
    <row r="336" spans="1:13" ht="24">
      <c r="A336" s="726">
        <v>88</v>
      </c>
      <c r="B336" s="101" t="s">
        <v>1174</v>
      </c>
      <c r="C336" s="101" t="s">
        <v>648</v>
      </c>
      <c r="D336" s="101" t="s">
        <v>179</v>
      </c>
      <c r="E336" s="272" t="s">
        <v>407</v>
      </c>
      <c r="F336" s="219">
        <v>0</v>
      </c>
      <c r="G336" s="60">
        <v>0.3</v>
      </c>
      <c r="H336" s="33">
        <f>G336-F336</f>
        <v>0.3</v>
      </c>
      <c r="I336" s="120">
        <v>5</v>
      </c>
      <c r="J336" s="35">
        <v>330</v>
      </c>
      <c r="K336" s="18">
        <f>SUM(H336*I336*J336)</f>
        <v>495</v>
      </c>
      <c r="L336" s="196"/>
      <c r="M336" s="432"/>
    </row>
    <row r="337" spans="1:13" ht="15">
      <c r="A337" s="751">
        <v>37</v>
      </c>
      <c r="B337" s="218"/>
      <c r="C337" s="101" t="s">
        <v>648</v>
      </c>
      <c r="D337" s="218" t="s">
        <v>179</v>
      </c>
      <c r="E337" s="231"/>
      <c r="F337" s="219">
        <v>0.663</v>
      </c>
      <c r="G337" s="60">
        <v>0.881</v>
      </c>
      <c r="H337" s="33">
        <f>G337-F337</f>
        <v>0.21799999999999997</v>
      </c>
      <c r="I337" s="120">
        <v>5</v>
      </c>
      <c r="J337" s="35">
        <v>450</v>
      </c>
      <c r="K337" s="18">
        <f>SUM(H337*I337*J337)</f>
        <v>490.49999999999994</v>
      </c>
      <c r="L337" s="196"/>
      <c r="M337" s="432"/>
    </row>
    <row r="338" spans="1:13" ht="15">
      <c r="A338" s="751">
        <v>37</v>
      </c>
      <c r="B338" s="218"/>
      <c r="C338" s="101" t="s">
        <v>648</v>
      </c>
      <c r="D338" s="218" t="s">
        <v>179</v>
      </c>
      <c r="E338" s="229"/>
      <c r="F338" s="219">
        <v>2.182</v>
      </c>
      <c r="G338" s="60">
        <v>3.072</v>
      </c>
      <c r="H338" s="33">
        <f>G338-F338</f>
        <v>0.8900000000000001</v>
      </c>
      <c r="I338" s="120">
        <v>4</v>
      </c>
      <c r="J338" s="35">
        <v>450</v>
      </c>
      <c r="K338" s="18">
        <f>SUM(H338*I338*J338)</f>
        <v>1602.0000000000002</v>
      </c>
      <c r="L338" s="196"/>
      <c r="M338" s="432"/>
    </row>
    <row r="339" spans="1:13" ht="15">
      <c r="A339" s="751">
        <v>37</v>
      </c>
      <c r="B339" s="218"/>
      <c r="C339" s="101" t="s">
        <v>648</v>
      </c>
      <c r="D339" s="218" t="s">
        <v>179</v>
      </c>
      <c r="E339" s="229"/>
      <c r="F339" s="219">
        <v>3.072</v>
      </c>
      <c r="G339" s="60">
        <v>4.344</v>
      </c>
      <c r="H339" s="33">
        <f>G339-F339</f>
        <v>1.2720000000000002</v>
      </c>
      <c r="I339" s="120">
        <v>4</v>
      </c>
      <c r="J339" s="35">
        <v>450</v>
      </c>
      <c r="K339" s="18">
        <f>SUM(H339*I339*J339)</f>
        <v>2289.6000000000004</v>
      </c>
      <c r="L339" s="196"/>
      <c r="M339" s="432"/>
    </row>
    <row r="340" spans="1:13" ht="15">
      <c r="A340" s="751">
        <v>37</v>
      </c>
      <c r="B340" s="230"/>
      <c r="C340" s="101" t="s">
        <v>648</v>
      </c>
      <c r="D340" s="230" t="s">
        <v>179</v>
      </c>
      <c r="E340" s="231"/>
      <c r="F340" s="219">
        <v>4.344</v>
      </c>
      <c r="G340" s="60">
        <v>5.531</v>
      </c>
      <c r="H340" s="33">
        <f>G340-F340</f>
        <v>1.1869999999999994</v>
      </c>
      <c r="I340" s="120">
        <v>4</v>
      </c>
      <c r="J340" s="35">
        <v>450</v>
      </c>
      <c r="K340" s="18">
        <f>SUM(H340*I340*J340)</f>
        <v>2136.599999999999</v>
      </c>
      <c r="L340" s="196"/>
      <c r="M340" s="432"/>
    </row>
    <row r="341" spans="1:13" ht="15">
      <c r="A341" s="304"/>
      <c r="B341" s="764" t="s">
        <v>408</v>
      </c>
      <c r="C341" s="755"/>
      <c r="D341" s="756"/>
      <c r="E341" s="312"/>
      <c r="F341" s="221"/>
      <c r="G341" s="63"/>
      <c r="H341" s="36">
        <f>SUBTOTAL(9,H336:H340)</f>
        <v>3.867</v>
      </c>
      <c r="I341" s="121"/>
      <c r="J341" s="38"/>
      <c r="K341" s="19">
        <f>SUBTOTAL(9,K336:K340)</f>
        <v>7013.699999999999</v>
      </c>
      <c r="L341" s="196"/>
      <c r="M341" s="432"/>
    </row>
    <row r="342" spans="1:13" ht="15">
      <c r="A342" s="201">
        <v>89</v>
      </c>
      <c r="B342" s="14"/>
      <c r="C342" s="32" t="s">
        <v>409</v>
      </c>
      <c r="D342" s="14" t="s">
        <v>148</v>
      </c>
      <c r="E342" s="59" t="s">
        <v>410</v>
      </c>
      <c r="F342" s="60">
        <v>0</v>
      </c>
      <c r="G342" s="60">
        <v>0.569</v>
      </c>
      <c r="H342" s="33">
        <f>G342-F342</f>
        <v>0.569</v>
      </c>
      <c r="I342" s="34">
        <v>5.7</v>
      </c>
      <c r="J342" s="35">
        <v>640</v>
      </c>
      <c r="K342" s="18">
        <f>SUM(H342*I342*J342)</f>
        <v>2075.7119999999995</v>
      </c>
      <c r="L342" s="560"/>
      <c r="M342" s="432"/>
    </row>
    <row r="343" spans="1:13" ht="15">
      <c r="A343" s="105"/>
      <c r="B343" s="14"/>
      <c r="C343" s="32" t="s">
        <v>409</v>
      </c>
      <c r="D343" s="14" t="s">
        <v>148</v>
      </c>
      <c r="E343" s="296" t="s">
        <v>411</v>
      </c>
      <c r="F343" s="60">
        <v>1.201</v>
      </c>
      <c r="G343" s="60">
        <v>1.678</v>
      </c>
      <c r="H343" s="33">
        <f>G343-F343</f>
        <v>0.47699999999999987</v>
      </c>
      <c r="I343" s="34">
        <v>5.4</v>
      </c>
      <c r="J343" s="35">
        <v>950</v>
      </c>
      <c r="K343" s="18">
        <f>SUM(H343*I343*J343)</f>
        <v>2447.0099999999998</v>
      </c>
      <c r="L343" s="560"/>
      <c r="M343" s="432"/>
    </row>
    <row r="344" spans="1:13" ht="15">
      <c r="A344" s="105"/>
      <c r="B344" s="14"/>
      <c r="C344" s="32" t="s">
        <v>409</v>
      </c>
      <c r="D344" s="14" t="s">
        <v>148</v>
      </c>
      <c r="E344" s="206" t="s">
        <v>412</v>
      </c>
      <c r="F344" s="60">
        <v>1.678</v>
      </c>
      <c r="G344" s="60">
        <v>2.33</v>
      </c>
      <c r="H344" s="33">
        <f>G344-F344</f>
        <v>0.6520000000000001</v>
      </c>
      <c r="I344" s="34">
        <v>5.1</v>
      </c>
      <c r="J344" s="35">
        <v>640</v>
      </c>
      <c r="K344" s="18">
        <f>SUM(H344*I344*J344)</f>
        <v>2128.1280000000006</v>
      </c>
      <c r="L344" s="560"/>
      <c r="M344" s="432"/>
    </row>
    <row r="345" spans="1:13" ht="15">
      <c r="A345" s="105"/>
      <c r="B345" s="14"/>
      <c r="C345" s="32" t="s">
        <v>409</v>
      </c>
      <c r="D345" s="14" t="s">
        <v>148</v>
      </c>
      <c r="E345" s="206" t="s">
        <v>413</v>
      </c>
      <c r="F345" s="60">
        <v>2.33</v>
      </c>
      <c r="G345" s="60">
        <v>2.457</v>
      </c>
      <c r="H345" s="33">
        <f>G345-F345</f>
        <v>0.12699999999999978</v>
      </c>
      <c r="I345" s="34">
        <v>5.1</v>
      </c>
      <c r="J345" s="35">
        <v>950</v>
      </c>
      <c r="K345" s="18">
        <f>SUM(H345*I345*J345)</f>
        <v>615.3149999999989</v>
      </c>
      <c r="L345" s="560"/>
      <c r="M345" s="432"/>
    </row>
    <row r="346" spans="1:13" ht="15">
      <c r="A346" s="202"/>
      <c r="B346" s="764" t="s">
        <v>414</v>
      </c>
      <c r="C346" s="755"/>
      <c r="D346" s="756"/>
      <c r="E346" s="208"/>
      <c r="F346" s="63"/>
      <c r="G346" s="63"/>
      <c r="H346" s="36">
        <f>SUM(H342:H345)</f>
        <v>1.8249999999999997</v>
      </c>
      <c r="I346" s="37"/>
      <c r="J346" s="38"/>
      <c r="K346" s="19">
        <f>SUM(K342:K345)</f>
        <v>7266.164999999999</v>
      </c>
      <c r="L346" s="196"/>
      <c r="M346" s="432"/>
    </row>
    <row r="347" spans="1:13" ht="15">
      <c r="A347" s="201">
        <v>90</v>
      </c>
      <c r="B347" s="14"/>
      <c r="C347" s="32" t="s">
        <v>416</v>
      </c>
      <c r="D347" s="14" t="s">
        <v>156</v>
      </c>
      <c r="E347" s="217" t="s">
        <v>417</v>
      </c>
      <c r="F347" s="60">
        <v>0</v>
      </c>
      <c r="G347" s="60">
        <v>0.136</v>
      </c>
      <c r="H347" s="33">
        <f>G347-F347</f>
        <v>0.136</v>
      </c>
      <c r="I347" s="120">
        <v>4</v>
      </c>
      <c r="J347" s="35">
        <v>750</v>
      </c>
      <c r="K347" s="18">
        <f>SUM(H347*I347*J347)</f>
        <v>408.00000000000006</v>
      </c>
      <c r="L347" s="196"/>
      <c r="M347" s="432"/>
    </row>
    <row r="348" spans="1:13" ht="15">
      <c r="A348" s="202"/>
      <c r="B348" s="764" t="s">
        <v>418</v>
      </c>
      <c r="C348" s="755"/>
      <c r="D348" s="756"/>
      <c r="E348" s="206"/>
      <c r="F348" s="60"/>
      <c r="G348" s="60"/>
      <c r="H348" s="36">
        <f>SUM(H347:H347)</f>
        <v>0.136</v>
      </c>
      <c r="I348" s="120"/>
      <c r="J348" s="35"/>
      <c r="K348" s="19">
        <f>SUBTOTAL(9,K347:K347)</f>
        <v>408.00000000000006</v>
      </c>
      <c r="L348" s="196"/>
      <c r="M348" s="432"/>
    </row>
    <row r="349" spans="1:13" ht="15">
      <c r="A349" s="201">
        <v>91</v>
      </c>
      <c r="B349" s="14"/>
      <c r="C349" s="32" t="s">
        <v>419</v>
      </c>
      <c r="D349" s="14" t="s">
        <v>148</v>
      </c>
      <c r="E349" s="296" t="s">
        <v>420</v>
      </c>
      <c r="F349" s="60">
        <v>1.8</v>
      </c>
      <c r="G349" s="60">
        <v>3.982</v>
      </c>
      <c r="H349" s="33">
        <f>G349-F349</f>
        <v>2.1820000000000004</v>
      </c>
      <c r="I349" s="34">
        <v>5.8</v>
      </c>
      <c r="J349" s="35">
        <v>900</v>
      </c>
      <c r="K349" s="18">
        <f>SUM(H349*I349*J349)</f>
        <v>11390.04</v>
      </c>
      <c r="L349" s="560"/>
      <c r="M349" s="198"/>
    </row>
    <row r="350" spans="1:13" ht="15">
      <c r="A350" s="105"/>
      <c r="B350" s="764" t="s">
        <v>421</v>
      </c>
      <c r="C350" s="755"/>
      <c r="D350" s="756"/>
      <c r="E350" s="206"/>
      <c r="F350" s="63"/>
      <c r="G350" s="63"/>
      <c r="H350" s="36">
        <f>SUM(H349:H349)</f>
        <v>2.1820000000000004</v>
      </c>
      <c r="I350" s="37"/>
      <c r="J350" s="38"/>
      <c r="K350" s="19">
        <f>SUM(K349:K349)</f>
        <v>11390.04</v>
      </c>
      <c r="L350" s="196"/>
      <c r="M350" s="198"/>
    </row>
    <row r="351" spans="1:13" ht="15">
      <c r="A351" s="91">
        <v>92</v>
      </c>
      <c r="B351" s="72" t="s">
        <v>1174</v>
      </c>
      <c r="C351" s="71" t="s">
        <v>422</v>
      </c>
      <c r="D351" s="72" t="s">
        <v>152</v>
      </c>
      <c r="E351" s="73" t="s">
        <v>423</v>
      </c>
      <c r="F351" s="74">
        <v>0</v>
      </c>
      <c r="G351" s="132">
        <v>0.709</v>
      </c>
      <c r="H351" s="74">
        <v>0.709</v>
      </c>
      <c r="I351" s="75">
        <v>4.5</v>
      </c>
      <c r="J351" s="76">
        <v>350</v>
      </c>
      <c r="K351" s="18">
        <f>SUM(H351*I351*J351*1.21)</f>
        <v>1351.1767499999999</v>
      </c>
      <c r="L351" s="196"/>
      <c r="M351" s="198"/>
    </row>
    <row r="352" spans="1:13" ht="15">
      <c r="A352" s="92"/>
      <c r="B352" s="72" t="s">
        <v>1174</v>
      </c>
      <c r="C352" s="71" t="s">
        <v>422</v>
      </c>
      <c r="D352" s="72" t="s">
        <v>152</v>
      </c>
      <c r="E352" s="79"/>
      <c r="F352" s="74">
        <v>0.709</v>
      </c>
      <c r="G352" s="132">
        <v>1.531</v>
      </c>
      <c r="H352" s="74">
        <v>0.822</v>
      </c>
      <c r="I352" s="75">
        <v>4.5</v>
      </c>
      <c r="J352" s="76">
        <v>550</v>
      </c>
      <c r="K352" s="18">
        <f>SUM(H352*I352*J352*1.21)</f>
        <v>2461.6845</v>
      </c>
      <c r="L352" s="196"/>
      <c r="M352" s="198"/>
    </row>
    <row r="353" spans="1:13" ht="15">
      <c r="A353" s="92"/>
      <c r="B353" s="72" t="s">
        <v>1174</v>
      </c>
      <c r="C353" s="71" t="s">
        <v>422</v>
      </c>
      <c r="D353" s="72" t="s">
        <v>152</v>
      </c>
      <c r="E353" s="85"/>
      <c r="F353" s="74">
        <v>2.115</v>
      </c>
      <c r="G353" s="132">
        <v>3.726</v>
      </c>
      <c r="H353" s="74">
        <v>1.6109999999999998</v>
      </c>
      <c r="I353" s="75">
        <v>5</v>
      </c>
      <c r="J353" s="76">
        <v>350</v>
      </c>
      <c r="K353" s="18">
        <f>SUM(H353*I353*J353*1.21)</f>
        <v>3411.2925</v>
      </c>
      <c r="L353" s="196"/>
      <c r="M353" s="198"/>
    </row>
    <row r="354" spans="1:13" ht="15">
      <c r="A354" s="185"/>
      <c r="B354" s="710" t="s">
        <v>424</v>
      </c>
      <c r="C354" s="711"/>
      <c r="D354" s="712"/>
      <c r="E354" s="81"/>
      <c r="F354" s="82"/>
      <c r="G354" s="133"/>
      <c r="H354" s="80">
        <f>SUBTOTAL(9,H351:H353)</f>
        <v>3.1419999999999995</v>
      </c>
      <c r="I354" s="83"/>
      <c r="J354" s="84"/>
      <c r="K354" s="19">
        <f>SUBTOTAL(9,K351:K353)</f>
        <v>7224.1537499999995</v>
      </c>
      <c r="L354" s="196"/>
      <c r="M354" s="198"/>
    </row>
    <row r="355" spans="1:13" ht="15">
      <c r="A355" s="91">
        <v>93</v>
      </c>
      <c r="B355" s="72"/>
      <c r="C355" s="71" t="s">
        <v>425</v>
      </c>
      <c r="D355" s="72" t="s">
        <v>152</v>
      </c>
      <c r="E355" s="73" t="s">
        <v>426</v>
      </c>
      <c r="F355" s="74">
        <v>0</v>
      </c>
      <c r="G355" s="74">
        <v>0.997</v>
      </c>
      <c r="H355" s="74">
        <v>0.997</v>
      </c>
      <c r="I355" s="75">
        <v>4.5</v>
      </c>
      <c r="J355" s="76">
        <v>270</v>
      </c>
      <c r="K355" s="18">
        <f>SUM(H355*I355*J355*1.21)</f>
        <v>1465.73955</v>
      </c>
      <c r="L355" s="196"/>
      <c r="M355" s="198"/>
    </row>
    <row r="356" spans="1:13" ht="15">
      <c r="A356" s="92"/>
      <c r="B356" s="72"/>
      <c r="C356" s="71" t="s">
        <v>425</v>
      </c>
      <c r="D356" s="72" t="s">
        <v>152</v>
      </c>
      <c r="E356" s="79"/>
      <c r="F356" s="74">
        <v>0.997</v>
      </c>
      <c r="G356" s="74">
        <v>1.578</v>
      </c>
      <c r="H356" s="74">
        <v>0.5810000000000001</v>
      </c>
      <c r="I356" s="75">
        <v>4.5</v>
      </c>
      <c r="J356" s="76">
        <v>550</v>
      </c>
      <c r="K356" s="18">
        <f>SUM(H356*I356*J356*1.21)</f>
        <v>1739.9497500000004</v>
      </c>
      <c r="L356" s="196"/>
      <c r="M356" s="198"/>
    </row>
    <row r="357" spans="1:13" ht="15">
      <c r="A357" s="92"/>
      <c r="B357" s="72"/>
      <c r="C357" s="71" t="s">
        <v>425</v>
      </c>
      <c r="D357" s="72" t="s">
        <v>152</v>
      </c>
      <c r="E357" s="85"/>
      <c r="F357" s="74">
        <v>1.578</v>
      </c>
      <c r="G357" s="74">
        <v>2.56</v>
      </c>
      <c r="H357" s="74">
        <v>0.982</v>
      </c>
      <c r="I357" s="75">
        <v>4.6</v>
      </c>
      <c r="J357" s="76">
        <v>270</v>
      </c>
      <c r="K357" s="18">
        <f>SUM(H357*I357*J357*1.21)</f>
        <v>1475.7692399999999</v>
      </c>
      <c r="L357" s="196"/>
      <c r="M357" s="198"/>
    </row>
    <row r="358" spans="1:13" ht="15">
      <c r="A358" s="185"/>
      <c r="B358" s="710" t="s">
        <v>650</v>
      </c>
      <c r="C358" s="711"/>
      <c r="D358" s="712"/>
      <c r="E358" s="85"/>
      <c r="F358" s="74"/>
      <c r="G358" s="74"/>
      <c r="H358" s="80">
        <f>SUBTOTAL(9,H355:H357)</f>
        <v>2.56</v>
      </c>
      <c r="I358" s="75"/>
      <c r="J358" s="76"/>
      <c r="K358" s="19">
        <f>SUBTOTAL(9,K355:K357)</f>
        <v>4681.4585400000005</v>
      </c>
      <c r="L358" s="196"/>
      <c r="M358" s="198"/>
    </row>
    <row r="359" spans="1:13" ht="15">
      <c r="A359" s="726">
        <v>94</v>
      </c>
      <c r="B359" s="130"/>
      <c r="C359" s="130" t="s">
        <v>651</v>
      </c>
      <c r="D359" s="130" t="s">
        <v>179</v>
      </c>
      <c r="E359" s="314" t="s">
        <v>427</v>
      </c>
      <c r="F359" s="219">
        <v>0.412</v>
      </c>
      <c r="G359" s="60">
        <v>1.376</v>
      </c>
      <c r="H359" s="33">
        <f>G359-F359</f>
        <v>0.964</v>
      </c>
      <c r="I359" s="120">
        <v>5</v>
      </c>
      <c r="J359" s="35">
        <v>450</v>
      </c>
      <c r="K359" s="18">
        <f>SUM(H359*I359*J359)</f>
        <v>2169</v>
      </c>
      <c r="L359" s="196"/>
      <c r="M359" s="198"/>
    </row>
    <row r="360" spans="1:13" ht="15">
      <c r="A360" s="751">
        <v>38</v>
      </c>
      <c r="B360" s="218"/>
      <c r="C360" s="130" t="s">
        <v>651</v>
      </c>
      <c r="D360" s="218" t="s">
        <v>179</v>
      </c>
      <c r="E360" s="231"/>
      <c r="F360" s="219">
        <v>1.376</v>
      </c>
      <c r="G360" s="60">
        <v>2.153</v>
      </c>
      <c r="H360" s="33">
        <f>G360-F360</f>
        <v>0.7770000000000001</v>
      </c>
      <c r="I360" s="120">
        <v>5</v>
      </c>
      <c r="J360" s="35">
        <v>450</v>
      </c>
      <c r="K360" s="18">
        <f>SUM(H360*I360*J360)</f>
        <v>1748.2500000000002</v>
      </c>
      <c r="L360" s="196"/>
      <c r="M360" s="198"/>
    </row>
    <row r="361" spans="1:13" ht="15">
      <c r="A361" s="751">
        <v>38</v>
      </c>
      <c r="B361" s="218"/>
      <c r="C361" s="130" t="s">
        <v>651</v>
      </c>
      <c r="D361" s="218" t="s">
        <v>179</v>
      </c>
      <c r="E361" s="231"/>
      <c r="F361" s="219">
        <v>2.153</v>
      </c>
      <c r="G361" s="60">
        <v>3.278</v>
      </c>
      <c r="H361" s="33">
        <f>G361-F361</f>
        <v>1.125</v>
      </c>
      <c r="I361" s="120">
        <v>5</v>
      </c>
      <c r="J361" s="35">
        <v>450</v>
      </c>
      <c r="K361" s="18">
        <f>SUM(H361*I361*J361)</f>
        <v>2531.25</v>
      </c>
      <c r="L361" s="196"/>
      <c r="M361" s="198"/>
    </row>
    <row r="362" spans="1:13" ht="15">
      <c r="A362" s="751">
        <v>38</v>
      </c>
      <c r="B362" s="230"/>
      <c r="C362" s="130" t="s">
        <v>651</v>
      </c>
      <c r="D362" s="230" t="s">
        <v>179</v>
      </c>
      <c r="E362" s="303"/>
      <c r="F362" s="219">
        <v>3.278</v>
      </c>
      <c r="G362" s="60">
        <v>3.378</v>
      </c>
      <c r="H362" s="33">
        <f>G362-F362</f>
        <v>0.10000000000000009</v>
      </c>
      <c r="I362" s="120">
        <v>4.981632653061224</v>
      </c>
      <c r="J362" s="35">
        <v>750</v>
      </c>
      <c r="K362" s="18">
        <f>SUM(H362*I362*J362)</f>
        <v>373.62244897959215</v>
      </c>
      <c r="L362" s="196"/>
      <c r="M362" s="198"/>
    </row>
    <row r="363" spans="1:13" ht="15">
      <c r="A363" s="304"/>
      <c r="B363" s="764" t="s">
        <v>428</v>
      </c>
      <c r="C363" s="755"/>
      <c r="D363" s="756"/>
      <c r="E363" s="305"/>
      <c r="F363" s="221"/>
      <c r="G363" s="63"/>
      <c r="H363" s="36">
        <f>SUBTOTAL(9,H359:H362)</f>
        <v>2.966</v>
      </c>
      <c r="I363" s="121"/>
      <c r="J363" s="38"/>
      <c r="K363" s="19">
        <f>SUBTOTAL(9,K359:K362)</f>
        <v>6822.122448979592</v>
      </c>
      <c r="L363" s="196"/>
      <c r="M363" s="198"/>
    </row>
    <row r="364" spans="1:13" ht="15">
      <c r="A364" s="188">
        <v>95</v>
      </c>
      <c r="B364" s="122"/>
      <c r="C364" s="101" t="s">
        <v>429</v>
      </c>
      <c r="D364" s="93" t="s">
        <v>182</v>
      </c>
      <c r="E364" s="215" t="s">
        <v>430</v>
      </c>
      <c r="F364" s="216">
        <v>0</v>
      </c>
      <c r="G364" s="216">
        <v>1.427</v>
      </c>
      <c r="H364" s="180">
        <f>G364-F364</f>
        <v>1.427</v>
      </c>
      <c r="I364" s="181">
        <v>4.5</v>
      </c>
      <c r="J364" s="182">
        <v>385</v>
      </c>
      <c r="K364" s="102">
        <f>SUM(H364*I364*J364)</f>
        <v>2472.2775</v>
      </c>
      <c r="L364" s="196"/>
      <c r="M364" s="198"/>
    </row>
    <row r="365" spans="1:13" ht="15">
      <c r="A365" s="184"/>
      <c r="B365" s="122"/>
      <c r="C365" s="101" t="s">
        <v>429</v>
      </c>
      <c r="D365" s="93" t="s">
        <v>182</v>
      </c>
      <c r="E365" s="215"/>
      <c r="F365" s="216">
        <v>1.427</v>
      </c>
      <c r="G365" s="216">
        <v>1.978</v>
      </c>
      <c r="H365" s="180">
        <f>G365-F365</f>
        <v>0.5509999999999999</v>
      </c>
      <c r="I365" s="181">
        <v>4.5</v>
      </c>
      <c r="J365" s="182">
        <v>890</v>
      </c>
      <c r="K365" s="102">
        <f>SUM(H365*I365*J365)</f>
        <v>2206.7549999999997</v>
      </c>
      <c r="L365" s="196"/>
      <c r="M365" s="198"/>
    </row>
    <row r="366" spans="1:13" ht="15">
      <c r="A366" s="189"/>
      <c r="B366" s="122"/>
      <c r="C366" s="101" t="s">
        <v>429</v>
      </c>
      <c r="D366" s="93" t="s">
        <v>182</v>
      </c>
      <c r="E366" s="215"/>
      <c r="F366" s="216">
        <v>1.978</v>
      </c>
      <c r="G366" s="216">
        <v>2.983</v>
      </c>
      <c r="H366" s="180">
        <f>G366-F366</f>
        <v>1.0050000000000001</v>
      </c>
      <c r="I366" s="181">
        <v>4.5</v>
      </c>
      <c r="J366" s="182">
        <v>385</v>
      </c>
      <c r="K366" s="102">
        <f>SUM(H366*I366*J366)</f>
        <v>1741.1625000000004</v>
      </c>
      <c r="L366" s="196"/>
      <c r="M366" s="198"/>
    </row>
    <row r="367" spans="1:13" ht="15">
      <c r="A367" s="184"/>
      <c r="B367" s="764" t="s">
        <v>652</v>
      </c>
      <c r="C367" s="755"/>
      <c r="D367" s="756"/>
      <c r="E367" s="215"/>
      <c r="F367" s="216"/>
      <c r="G367" s="216"/>
      <c r="H367" s="94">
        <f>SUBTOTAL(9,H364:H366)</f>
        <v>2.983</v>
      </c>
      <c r="I367" s="95"/>
      <c r="J367" s="68"/>
      <c r="K367" s="68">
        <f>SUBTOTAL(9,K364:K366)</f>
        <v>6420.195</v>
      </c>
      <c r="L367" s="196"/>
      <c r="M367" s="198"/>
    </row>
    <row r="368" spans="1:13" ht="15">
      <c r="A368" s="201">
        <v>96</v>
      </c>
      <c r="B368" s="14"/>
      <c r="C368" s="32" t="s">
        <v>431</v>
      </c>
      <c r="D368" s="14" t="s">
        <v>148</v>
      </c>
      <c r="E368" s="59" t="s">
        <v>432</v>
      </c>
      <c r="F368" s="60">
        <v>2.266</v>
      </c>
      <c r="G368" s="60">
        <v>3.428</v>
      </c>
      <c r="H368" s="33">
        <f>G368-F368</f>
        <v>1.162</v>
      </c>
      <c r="I368" s="34">
        <v>4.8</v>
      </c>
      <c r="J368" s="35">
        <v>366</v>
      </c>
      <c r="K368" s="18">
        <f>SUM(H368*I368*J368)</f>
        <v>2041.4015999999997</v>
      </c>
      <c r="L368" s="196"/>
      <c r="M368" s="198"/>
    </row>
    <row r="369" spans="1:13" ht="15">
      <c r="A369" s="105"/>
      <c r="B369" s="14"/>
      <c r="C369" s="32" t="s">
        <v>431</v>
      </c>
      <c r="D369" s="14" t="s">
        <v>148</v>
      </c>
      <c r="E369" s="294" t="s">
        <v>433</v>
      </c>
      <c r="F369" s="60">
        <v>3.428</v>
      </c>
      <c r="G369" s="60">
        <v>4.345</v>
      </c>
      <c r="H369" s="33">
        <f>G369-F369</f>
        <v>0.9169999999999998</v>
      </c>
      <c r="I369" s="34">
        <v>4.8</v>
      </c>
      <c r="J369" s="35">
        <v>366</v>
      </c>
      <c r="K369" s="18">
        <f>SUM(H369*I369*J369)</f>
        <v>1610.9855999999997</v>
      </c>
      <c r="L369" s="196"/>
      <c r="M369" s="198"/>
    </row>
    <row r="370" spans="1:13" ht="15">
      <c r="A370" s="202"/>
      <c r="B370" s="764" t="s">
        <v>434</v>
      </c>
      <c r="C370" s="755"/>
      <c r="D370" s="756"/>
      <c r="E370" s="206"/>
      <c r="F370" s="63"/>
      <c r="G370" s="63"/>
      <c r="H370" s="36">
        <f>SUM(H368:H369)</f>
        <v>2.0789999999999997</v>
      </c>
      <c r="I370" s="37"/>
      <c r="J370" s="38"/>
      <c r="K370" s="19">
        <f>SUM(K368:K369)</f>
        <v>3652.387199999999</v>
      </c>
      <c r="L370" s="196"/>
      <c r="M370" s="198"/>
    </row>
    <row r="371" spans="1:13" ht="15">
      <c r="A371" s="201">
        <v>97</v>
      </c>
      <c r="B371" s="14" t="s">
        <v>1174</v>
      </c>
      <c r="C371" s="32" t="s">
        <v>435</v>
      </c>
      <c r="D371" s="14" t="s">
        <v>156</v>
      </c>
      <c r="E371" s="217" t="s">
        <v>436</v>
      </c>
      <c r="F371" s="60">
        <v>0</v>
      </c>
      <c r="G371" s="60">
        <v>1.58</v>
      </c>
      <c r="H371" s="33">
        <f>G371-F371</f>
        <v>1.58</v>
      </c>
      <c r="I371" s="120">
        <v>4.5</v>
      </c>
      <c r="J371" s="35">
        <v>400</v>
      </c>
      <c r="K371" s="18">
        <f>SUM(H371*I371*J371)</f>
        <v>2844</v>
      </c>
      <c r="L371" s="539"/>
      <c r="M371" s="537"/>
    </row>
    <row r="372" spans="1:13" ht="15">
      <c r="A372" s="202"/>
      <c r="B372" s="784" t="s">
        <v>437</v>
      </c>
      <c r="C372" s="810"/>
      <c r="D372" s="811"/>
      <c r="E372" s="59"/>
      <c r="F372" s="60"/>
      <c r="G372" s="60"/>
      <c r="H372" s="36">
        <f>SUM(H371:H371)</f>
        <v>1.58</v>
      </c>
      <c r="I372" s="370"/>
      <c r="J372" s="35"/>
      <c r="K372" s="19">
        <f>SUBTOTAL(9,K371:K371)</f>
        <v>2844</v>
      </c>
      <c r="L372" s="538"/>
      <c r="M372" s="537"/>
    </row>
    <row r="373" spans="1:13" ht="15">
      <c r="A373" s="201">
        <v>98</v>
      </c>
      <c r="B373" s="14"/>
      <c r="C373" s="32" t="s">
        <v>438</v>
      </c>
      <c r="D373" s="14" t="s">
        <v>156</v>
      </c>
      <c r="E373" s="217" t="s">
        <v>439</v>
      </c>
      <c r="F373" s="60">
        <v>0</v>
      </c>
      <c r="G373" s="60">
        <v>0.39</v>
      </c>
      <c r="H373" s="33">
        <f>G373-F373</f>
        <v>0.39</v>
      </c>
      <c r="I373" s="120">
        <v>3.5</v>
      </c>
      <c r="J373" s="35">
        <v>400</v>
      </c>
      <c r="K373" s="18">
        <f>SUM(H373*I373*J373)</f>
        <v>546</v>
      </c>
      <c r="L373" s="196"/>
      <c r="M373" s="198"/>
    </row>
    <row r="374" spans="1:13" ht="15">
      <c r="A374" s="105"/>
      <c r="B374" s="764" t="s">
        <v>440</v>
      </c>
      <c r="C374" s="755"/>
      <c r="D374" s="756"/>
      <c r="E374" s="206"/>
      <c r="F374" s="60"/>
      <c r="G374" s="60"/>
      <c r="H374" s="36">
        <f>SUM(H373:H373)</f>
        <v>0.39</v>
      </c>
      <c r="I374" s="120"/>
      <c r="J374" s="35"/>
      <c r="K374" s="19">
        <f>SUBTOTAL(9,K373:K373)</f>
        <v>546</v>
      </c>
      <c r="L374" s="196"/>
      <c r="M374" s="198"/>
    </row>
    <row r="375" spans="1:13" ht="15">
      <c r="A375" s="752">
        <v>99</v>
      </c>
      <c r="B375" s="14" t="s">
        <v>1174</v>
      </c>
      <c r="C375" s="61" t="s">
        <v>441</v>
      </c>
      <c r="D375" s="55" t="s">
        <v>160</v>
      </c>
      <c r="E375" s="108" t="s">
        <v>442</v>
      </c>
      <c r="F375" s="60">
        <v>0</v>
      </c>
      <c r="G375" s="60">
        <v>2.656</v>
      </c>
      <c r="H375" s="33">
        <f>SUM(G375-F375)</f>
        <v>2.656</v>
      </c>
      <c r="I375" s="96">
        <v>5.5</v>
      </c>
      <c r="J375" s="97">
        <v>350</v>
      </c>
      <c r="K375" s="18">
        <f>SUM(H375*I375*J375)</f>
        <v>5112.8</v>
      </c>
      <c r="L375" s="196"/>
      <c r="M375" s="198"/>
    </row>
    <row r="376" spans="1:13" ht="15">
      <c r="A376" s="754"/>
      <c r="B376" s="764" t="s">
        <v>653</v>
      </c>
      <c r="C376" s="755"/>
      <c r="D376" s="756"/>
      <c r="E376" s="104"/>
      <c r="F376" s="63"/>
      <c r="G376" s="63"/>
      <c r="H376" s="36">
        <f>SUM(H375:H375)</f>
        <v>2.656</v>
      </c>
      <c r="I376" s="98"/>
      <c r="J376" s="99"/>
      <c r="K376" s="19">
        <f>SUM(K375:K375)</f>
        <v>5112.8</v>
      </c>
      <c r="L376" s="196"/>
      <c r="M376" s="198"/>
    </row>
    <row r="377" spans="1:13" ht="15">
      <c r="A377" s="201">
        <v>100</v>
      </c>
      <c r="B377" s="14"/>
      <c r="C377" s="32" t="s">
        <v>443</v>
      </c>
      <c r="D377" s="14" t="s">
        <v>156</v>
      </c>
      <c r="E377" s="217" t="s">
        <v>444</v>
      </c>
      <c r="F377" s="60">
        <v>0</v>
      </c>
      <c r="G377" s="60">
        <v>0.136</v>
      </c>
      <c r="H377" s="33">
        <f>G377-F377</f>
        <v>0.136</v>
      </c>
      <c r="I377" s="120">
        <v>4</v>
      </c>
      <c r="J377" s="35">
        <v>400</v>
      </c>
      <c r="K377" s="18">
        <f>SUM(H377*I377*J377)</f>
        <v>217.60000000000002</v>
      </c>
      <c r="L377" s="196"/>
      <c r="M377" s="198"/>
    </row>
    <row r="378" spans="1:13" ht="15">
      <c r="A378" s="202"/>
      <c r="B378" s="764" t="s">
        <v>445</v>
      </c>
      <c r="C378" s="755"/>
      <c r="D378" s="756"/>
      <c r="E378" s="206"/>
      <c r="F378" s="60"/>
      <c r="G378" s="60"/>
      <c r="H378" s="36">
        <f>SUM(H377:H377)</f>
        <v>0.136</v>
      </c>
      <c r="I378" s="120"/>
      <c r="J378" s="35"/>
      <c r="K378" s="19">
        <f>SUBTOTAL(9,K377:K377)</f>
        <v>217.60000000000002</v>
      </c>
      <c r="L378" s="196"/>
      <c r="M378" s="198"/>
    </row>
    <row r="379" spans="1:13" ht="15">
      <c r="A379" s="105">
        <v>101</v>
      </c>
      <c r="B379" s="14"/>
      <c r="C379" s="32" t="s">
        <v>446</v>
      </c>
      <c r="D379" s="14" t="s">
        <v>148</v>
      </c>
      <c r="E379" s="294" t="s">
        <v>448</v>
      </c>
      <c r="F379" s="60">
        <v>0.7</v>
      </c>
      <c r="G379" s="60">
        <v>1.86</v>
      </c>
      <c r="H379" s="33">
        <f>G379-F379</f>
        <v>1.1600000000000001</v>
      </c>
      <c r="I379" s="34">
        <v>5.9</v>
      </c>
      <c r="J379" s="35">
        <v>550</v>
      </c>
      <c r="K379" s="18">
        <f>SUM(H379*I379*J379)</f>
        <v>3764.2000000000007</v>
      </c>
      <c r="L379" s="560"/>
      <c r="M379" s="198"/>
    </row>
    <row r="380" spans="1:13" ht="15">
      <c r="A380" s="105"/>
      <c r="B380" s="14"/>
      <c r="C380" s="32" t="s">
        <v>446</v>
      </c>
      <c r="D380" s="14" t="s">
        <v>148</v>
      </c>
      <c r="E380" s="206" t="s">
        <v>449</v>
      </c>
      <c r="F380" s="60">
        <v>1.86</v>
      </c>
      <c r="G380" s="60">
        <v>1.995</v>
      </c>
      <c r="H380" s="33">
        <f>G380-F380</f>
        <v>0.135</v>
      </c>
      <c r="I380" s="34">
        <v>5.5</v>
      </c>
      <c r="J380" s="35">
        <v>500</v>
      </c>
      <c r="K380" s="18">
        <f>SUM(H380*I380*J380)</f>
        <v>371.25</v>
      </c>
      <c r="L380" s="560"/>
      <c r="M380" s="198"/>
    </row>
    <row r="381" spans="1:13" ht="15">
      <c r="A381" s="202"/>
      <c r="B381" s="710" t="s">
        <v>450</v>
      </c>
      <c r="C381" s="711"/>
      <c r="D381" s="712"/>
      <c r="E381" s="296"/>
      <c r="F381" s="63"/>
      <c r="G381" s="63"/>
      <c r="H381" s="36">
        <f>SUM(H379:H380)</f>
        <v>1.2950000000000002</v>
      </c>
      <c r="I381" s="37"/>
      <c r="J381" s="38"/>
      <c r="K381" s="19">
        <f>SUM(K379:K380)</f>
        <v>4135.450000000001</v>
      </c>
      <c r="L381" s="196"/>
      <c r="M381" s="198"/>
    </row>
    <row r="382" spans="1:13" ht="15">
      <c r="A382" s="91">
        <v>102</v>
      </c>
      <c r="B382" s="72"/>
      <c r="C382" s="71" t="s">
        <v>655</v>
      </c>
      <c r="D382" s="72" t="s">
        <v>152</v>
      </c>
      <c r="E382" s="79" t="s">
        <v>451</v>
      </c>
      <c r="F382" s="74">
        <v>0</v>
      </c>
      <c r="G382" s="74">
        <v>0.746</v>
      </c>
      <c r="H382" s="74">
        <v>0.746</v>
      </c>
      <c r="I382" s="75">
        <v>5</v>
      </c>
      <c r="J382" s="76">
        <v>550</v>
      </c>
      <c r="K382" s="18">
        <f>SUM(H382*I382*J382*1.21)</f>
        <v>2482.315</v>
      </c>
      <c r="L382" s="196"/>
      <c r="M382" s="198"/>
    </row>
    <row r="383" spans="1:13" ht="15">
      <c r="A383" s="92"/>
      <c r="B383" s="72"/>
      <c r="C383" s="71" t="s">
        <v>655</v>
      </c>
      <c r="D383" s="72" t="s">
        <v>152</v>
      </c>
      <c r="E383" s="79"/>
      <c r="F383" s="74">
        <v>0.746</v>
      </c>
      <c r="G383" s="74">
        <v>1.308</v>
      </c>
      <c r="H383" s="74">
        <v>0.562</v>
      </c>
      <c r="I383" s="75">
        <v>4.8</v>
      </c>
      <c r="J383" s="76">
        <v>270</v>
      </c>
      <c r="K383" s="18">
        <f>SUM(H383*I383*J383*1.21)</f>
        <v>881.3059199999999</v>
      </c>
      <c r="L383" s="196"/>
      <c r="M383" s="198"/>
    </row>
    <row r="384" spans="1:13" ht="15">
      <c r="A384" s="92"/>
      <c r="B384" s="72"/>
      <c r="C384" s="71" t="s">
        <v>655</v>
      </c>
      <c r="D384" s="72" t="s">
        <v>152</v>
      </c>
      <c r="E384" s="85"/>
      <c r="F384" s="74">
        <v>1.308</v>
      </c>
      <c r="G384" s="74">
        <v>2.206</v>
      </c>
      <c r="H384" s="74">
        <v>0.8979999999999999</v>
      </c>
      <c r="I384" s="75">
        <v>5</v>
      </c>
      <c r="J384" s="76">
        <v>270</v>
      </c>
      <c r="K384" s="18">
        <f>SUM(H384*I384*J384*1.21)</f>
        <v>1466.8829999999996</v>
      </c>
      <c r="L384" s="196"/>
      <c r="M384" s="198"/>
    </row>
    <row r="385" spans="1:13" ht="15">
      <c r="A385" s="185"/>
      <c r="B385" s="710" t="s">
        <v>452</v>
      </c>
      <c r="C385" s="711"/>
      <c r="D385" s="712"/>
      <c r="E385" s="81"/>
      <c r="F385" s="82"/>
      <c r="G385" s="82"/>
      <c r="H385" s="80">
        <f>SUBTOTAL(9,H382:H384)</f>
        <v>2.206</v>
      </c>
      <c r="I385" s="83"/>
      <c r="J385" s="84"/>
      <c r="K385" s="19">
        <f>SUBTOTAL(9,K382:K384)</f>
        <v>4830.503919999999</v>
      </c>
      <c r="L385" s="196"/>
      <c r="M385" s="198"/>
    </row>
    <row r="386" spans="1:13" ht="15">
      <c r="A386" s="621"/>
      <c r="B386" s="609"/>
      <c r="C386" s="609"/>
      <c r="D386" s="609"/>
      <c r="E386" s="622"/>
      <c r="F386" s="623"/>
      <c r="G386" s="623"/>
      <c r="H386" s="624"/>
      <c r="I386" s="625"/>
      <c r="J386" s="626"/>
      <c r="K386" s="53"/>
      <c r="L386" s="196"/>
      <c r="M386" s="198"/>
    </row>
    <row r="387" spans="1:13" ht="15.75" thickBot="1">
      <c r="A387" s="738">
        <v>10</v>
      </c>
      <c r="B387" s="731"/>
      <c r="C387" s="731"/>
      <c r="D387" s="731"/>
      <c r="E387" s="731"/>
      <c r="F387" s="731"/>
      <c r="G387" s="731"/>
      <c r="H387" s="731"/>
      <c r="I387" s="731"/>
      <c r="J387" s="731"/>
      <c r="K387" s="731"/>
      <c r="L387" s="196"/>
      <c r="M387" s="198"/>
    </row>
    <row r="388" spans="1:12" ht="36">
      <c r="A388" s="145" t="s">
        <v>130</v>
      </c>
      <c r="B388" s="146" t="s">
        <v>131</v>
      </c>
      <c r="C388" s="147" t="s">
        <v>132</v>
      </c>
      <c r="D388" s="148" t="s">
        <v>133</v>
      </c>
      <c r="E388" s="147" t="s">
        <v>134</v>
      </c>
      <c r="F388" s="734" t="s">
        <v>135</v>
      </c>
      <c r="G388" s="735"/>
      <c r="H388" s="149" t="s">
        <v>136</v>
      </c>
      <c r="I388" s="150" t="s">
        <v>137</v>
      </c>
      <c r="J388" s="151" t="s">
        <v>138</v>
      </c>
      <c r="K388" s="291" t="s">
        <v>139</v>
      </c>
      <c r="L388" s="152"/>
    </row>
    <row r="389" spans="1:12" ht="15.75" thickBot="1">
      <c r="A389" s="153" t="s">
        <v>140</v>
      </c>
      <c r="B389" s="154"/>
      <c r="C389" s="155"/>
      <c r="D389" s="156"/>
      <c r="E389" s="157"/>
      <c r="F389" s="158" t="s">
        <v>141</v>
      </c>
      <c r="G389" s="159" t="s">
        <v>142</v>
      </c>
      <c r="H389" s="160" t="s">
        <v>143</v>
      </c>
      <c r="I389" s="161" t="s">
        <v>144</v>
      </c>
      <c r="J389" s="162" t="s">
        <v>145</v>
      </c>
      <c r="K389" s="292" t="s">
        <v>146</v>
      </c>
      <c r="L389" s="152"/>
    </row>
    <row r="390" spans="1:12" ht="4.5" customHeight="1">
      <c r="A390" s="163"/>
      <c r="B390" s="327"/>
      <c r="C390" s="147"/>
      <c r="D390" s="327"/>
      <c r="E390" s="166"/>
      <c r="F390" s="325"/>
      <c r="G390" s="325"/>
      <c r="H390" s="325"/>
      <c r="I390" s="326"/>
      <c r="J390" s="147"/>
      <c r="K390" s="169"/>
      <c r="L390" s="152"/>
    </row>
    <row r="391" spans="1:13" ht="15">
      <c r="A391" s="201">
        <v>103</v>
      </c>
      <c r="B391" s="174" t="s">
        <v>1174</v>
      </c>
      <c r="C391" s="61" t="s">
        <v>453</v>
      </c>
      <c r="D391" s="55" t="s">
        <v>160</v>
      </c>
      <c r="E391" s="59" t="s">
        <v>454</v>
      </c>
      <c r="F391" s="60">
        <v>3.4</v>
      </c>
      <c r="G391" s="60">
        <v>9.453</v>
      </c>
      <c r="H391" s="33">
        <f>SUM(G391-F391)</f>
        <v>6.052999999999999</v>
      </c>
      <c r="I391" s="96">
        <v>4</v>
      </c>
      <c r="J391" s="97">
        <v>350</v>
      </c>
      <c r="K391" s="18">
        <f>SUM(H391*I391*J391)</f>
        <v>8474.199999999999</v>
      </c>
      <c r="L391" s="196"/>
      <c r="M391" s="198"/>
    </row>
    <row r="392" spans="1:13" ht="15">
      <c r="A392" s="105"/>
      <c r="B392" s="14"/>
      <c r="C392" s="14" t="s">
        <v>453</v>
      </c>
      <c r="D392" s="55" t="s">
        <v>160</v>
      </c>
      <c r="E392" s="59" t="s">
        <v>455</v>
      </c>
      <c r="F392" s="60">
        <v>13.304</v>
      </c>
      <c r="G392" s="60">
        <v>14.757</v>
      </c>
      <c r="H392" s="33">
        <f>SUM(G392-F392)</f>
        <v>1.4529999999999994</v>
      </c>
      <c r="I392" s="120">
        <v>5.5</v>
      </c>
      <c r="J392" s="97">
        <v>400</v>
      </c>
      <c r="K392" s="18">
        <f>SUM(H392*I392*J392)</f>
        <v>3196.5999999999985</v>
      </c>
      <c r="L392" s="196"/>
      <c r="M392" s="198"/>
    </row>
    <row r="393" spans="1:13" ht="15">
      <c r="A393" s="105"/>
      <c r="B393" s="14"/>
      <c r="C393" s="61" t="s">
        <v>453</v>
      </c>
      <c r="D393" s="55" t="s">
        <v>160</v>
      </c>
      <c r="E393" s="59" t="s">
        <v>456</v>
      </c>
      <c r="F393" s="60">
        <v>16.492</v>
      </c>
      <c r="G393" s="60">
        <v>17.129</v>
      </c>
      <c r="H393" s="33">
        <f>SUM(G393-F393)</f>
        <v>0.6370000000000005</v>
      </c>
      <c r="I393" s="96">
        <v>4.9</v>
      </c>
      <c r="J393" s="97">
        <v>500</v>
      </c>
      <c r="K393" s="18">
        <f>SUM(H393*I393*J393)</f>
        <v>1560.6500000000012</v>
      </c>
      <c r="L393" s="196"/>
      <c r="M393" s="198"/>
    </row>
    <row r="394" spans="1:13" ht="15">
      <c r="A394" s="202"/>
      <c r="B394" s="710" t="s">
        <v>656</v>
      </c>
      <c r="C394" s="711"/>
      <c r="D394" s="712"/>
      <c r="E394" s="62"/>
      <c r="F394" s="63"/>
      <c r="G394" s="63"/>
      <c r="H394" s="36">
        <f>SUM(H391:H393)</f>
        <v>8.142999999999999</v>
      </c>
      <c r="I394" s="98"/>
      <c r="J394" s="99"/>
      <c r="K394" s="19">
        <f>SUM(K391:K393)</f>
        <v>13231.449999999999</v>
      </c>
      <c r="L394" s="196"/>
      <c r="M394" s="198"/>
    </row>
    <row r="395" spans="1:13" ht="15">
      <c r="A395" s="201">
        <v>104</v>
      </c>
      <c r="B395" s="14"/>
      <c r="C395" s="32" t="s">
        <v>457</v>
      </c>
      <c r="D395" s="14" t="s">
        <v>148</v>
      </c>
      <c r="E395" s="296" t="s">
        <v>458</v>
      </c>
      <c r="F395" s="60">
        <v>0.375</v>
      </c>
      <c r="G395" s="60">
        <v>1.562</v>
      </c>
      <c r="H395" s="33">
        <f>G395-F395</f>
        <v>1.187</v>
      </c>
      <c r="I395" s="34">
        <v>5.1</v>
      </c>
      <c r="J395" s="35">
        <v>650</v>
      </c>
      <c r="K395" s="18">
        <f>SUM(H395*I395*J395)</f>
        <v>3934.905</v>
      </c>
      <c r="L395" s="560"/>
      <c r="M395" s="198"/>
    </row>
    <row r="396" spans="1:13" ht="15">
      <c r="A396" s="202"/>
      <c r="B396" s="710" t="s">
        <v>459</v>
      </c>
      <c r="C396" s="711"/>
      <c r="D396" s="712"/>
      <c r="E396" s="206"/>
      <c r="F396" s="63"/>
      <c r="G396" s="63"/>
      <c r="H396" s="36">
        <f>SUM(H395:H395)</f>
        <v>1.187</v>
      </c>
      <c r="I396" s="37"/>
      <c r="J396" s="38"/>
      <c r="K396" s="19">
        <f>SUM(K395:K395)</f>
        <v>3934.905</v>
      </c>
      <c r="L396" s="196"/>
      <c r="M396" s="198"/>
    </row>
    <row r="397" spans="1:13" ht="24">
      <c r="A397" s="726">
        <v>105</v>
      </c>
      <c r="B397" s="101"/>
      <c r="C397" s="101" t="s">
        <v>654</v>
      </c>
      <c r="D397" s="101" t="s">
        <v>179</v>
      </c>
      <c r="E397" s="314" t="s">
        <v>460</v>
      </c>
      <c r="F397" s="219">
        <v>0.097</v>
      </c>
      <c r="G397" s="60">
        <v>0.62</v>
      </c>
      <c r="H397" s="33">
        <f>G397-F397</f>
        <v>0.523</v>
      </c>
      <c r="I397" s="120">
        <v>4.803336703741152</v>
      </c>
      <c r="J397" s="35">
        <v>450</v>
      </c>
      <c r="K397" s="18">
        <f>SUM(H397*I397*J397)</f>
        <v>1130.4652932254803</v>
      </c>
      <c r="L397" s="196"/>
      <c r="M397" s="198"/>
    </row>
    <row r="398" spans="1:13" ht="15">
      <c r="A398" s="751">
        <v>39</v>
      </c>
      <c r="B398" s="218"/>
      <c r="C398" s="101" t="s">
        <v>654</v>
      </c>
      <c r="D398" s="218" t="s">
        <v>179</v>
      </c>
      <c r="E398" s="231"/>
      <c r="F398" s="219">
        <v>0.62</v>
      </c>
      <c r="G398" s="60">
        <v>1.086</v>
      </c>
      <c r="H398" s="33">
        <f>G398-F398</f>
        <v>0.4660000000000001</v>
      </c>
      <c r="I398" s="120">
        <v>4.8</v>
      </c>
      <c r="J398" s="35">
        <v>750</v>
      </c>
      <c r="K398" s="18">
        <f>SUM(H398*I398*J398)</f>
        <v>1677.6000000000001</v>
      </c>
      <c r="L398" s="196"/>
      <c r="M398" s="198"/>
    </row>
    <row r="399" spans="1:13" ht="15">
      <c r="A399" s="751">
        <v>39</v>
      </c>
      <c r="B399" s="230"/>
      <c r="C399" s="101" t="s">
        <v>654</v>
      </c>
      <c r="D399" s="230" t="s">
        <v>179</v>
      </c>
      <c r="E399" s="303"/>
      <c r="F399" s="219">
        <v>1.086</v>
      </c>
      <c r="G399" s="60">
        <v>1.594</v>
      </c>
      <c r="H399" s="33">
        <f>G399-F399</f>
        <v>0.508</v>
      </c>
      <c r="I399" s="120">
        <v>4.771653543307087</v>
      </c>
      <c r="J399" s="35">
        <v>450</v>
      </c>
      <c r="K399" s="18">
        <f>SUM(H399*I399*J399)</f>
        <v>1090.8000000000002</v>
      </c>
      <c r="L399" s="196"/>
      <c r="M399" s="198"/>
    </row>
    <row r="400" spans="1:13" ht="15">
      <c r="A400" s="304"/>
      <c r="B400" s="710" t="s">
        <v>461</v>
      </c>
      <c r="C400" s="711"/>
      <c r="D400" s="712"/>
      <c r="E400" s="305"/>
      <c r="F400" s="221"/>
      <c r="G400" s="63"/>
      <c r="H400" s="36">
        <f>SUBTOTAL(9,H397:H399)</f>
        <v>1.497</v>
      </c>
      <c r="I400" s="121"/>
      <c r="J400" s="38"/>
      <c r="K400" s="19">
        <f>SUBTOTAL(9,K397:K399)</f>
        <v>3898.865293225481</v>
      </c>
      <c r="L400" s="196"/>
      <c r="M400" s="198"/>
    </row>
    <row r="401" spans="1:13" ht="15">
      <c r="A401" s="201">
        <v>106</v>
      </c>
      <c r="B401" s="14"/>
      <c r="C401" s="32" t="s">
        <v>465</v>
      </c>
      <c r="D401" s="14" t="s">
        <v>148</v>
      </c>
      <c r="E401" s="59" t="s">
        <v>466</v>
      </c>
      <c r="F401" s="60">
        <v>0.7</v>
      </c>
      <c r="G401" s="60">
        <v>2.3</v>
      </c>
      <c r="H401" s="33">
        <f>G401-F401</f>
        <v>1.5999999999999999</v>
      </c>
      <c r="I401" s="34">
        <v>5.8</v>
      </c>
      <c r="J401" s="35">
        <v>750</v>
      </c>
      <c r="K401" s="18">
        <f>SUM(H401*I401*J401)</f>
        <v>6959.999999999999</v>
      </c>
      <c r="L401" s="560"/>
      <c r="M401" s="198"/>
    </row>
    <row r="402" spans="1:13" ht="15">
      <c r="A402" s="202"/>
      <c r="B402" s="710" t="s">
        <v>467</v>
      </c>
      <c r="C402" s="711"/>
      <c r="D402" s="712"/>
      <c r="E402" s="296"/>
      <c r="F402" s="63"/>
      <c r="G402" s="63"/>
      <c r="H402" s="36">
        <f>SUM(H401:H401)</f>
        <v>1.5999999999999999</v>
      </c>
      <c r="I402" s="37"/>
      <c r="J402" s="38"/>
      <c r="K402" s="19">
        <f>SUM(K401:K401)</f>
        <v>6959.999999999999</v>
      </c>
      <c r="L402" s="411"/>
      <c r="M402" s="198"/>
    </row>
    <row r="403" spans="1:13" ht="15">
      <c r="A403" s="201">
        <v>107</v>
      </c>
      <c r="B403" s="14"/>
      <c r="C403" s="32" t="s">
        <v>468</v>
      </c>
      <c r="D403" s="14" t="s">
        <v>148</v>
      </c>
      <c r="E403" s="217" t="s">
        <v>1258</v>
      </c>
      <c r="F403" s="60">
        <v>0.37</v>
      </c>
      <c r="G403" s="60">
        <v>2.7</v>
      </c>
      <c r="H403" s="33">
        <f>G403-F403</f>
        <v>2.33</v>
      </c>
      <c r="I403" s="34">
        <v>5.2</v>
      </c>
      <c r="J403" s="35">
        <v>650</v>
      </c>
      <c r="K403" s="18">
        <f>SUM(H403*I403*J403)</f>
        <v>7875.400000000001</v>
      </c>
      <c r="L403" s="560"/>
      <c r="M403" s="198"/>
    </row>
    <row r="404" spans="1:13" ht="15">
      <c r="A404" s="202"/>
      <c r="B404" s="710" t="s">
        <v>469</v>
      </c>
      <c r="C404" s="711"/>
      <c r="D404" s="712"/>
      <c r="E404" s="206"/>
      <c r="F404" s="63"/>
      <c r="G404" s="63"/>
      <c r="H404" s="36">
        <f>SUM(H403:H403)</f>
        <v>2.33</v>
      </c>
      <c r="I404" s="37"/>
      <c r="J404" s="38"/>
      <c r="K404" s="19">
        <f>SUM(K403)</f>
        <v>7875.400000000001</v>
      </c>
      <c r="L404" s="411"/>
      <c r="M404" s="198"/>
    </row>
    <row r="405" spans="1:13" ht="15">
      <c r="A405" s="191">
        <v>108</v>
      </c>
      <c r="B405" s="39"/>
      <c r="C405" s="39" t="s">
        <v>470</v>
      </c>
      <c r="D405" s="14" t="s">
        <v>148</v>
      </c>
      <c r="E405" s="29" t="s">
        <v>471</v>
      </c>
      <c r="F405" s="25">
        <v>0</v>
      </c>
      <c r="G405" s="25">
        <v>0.135</v>
      </c>
      <c r="H405" s="25">
        <f>G405-F405</f>
        <v>0.135</v>
      </c>
      <c r="I405" s="119">
        <v>3.1</v>
      </c>
      <c r="J405" s="39">
        <v>900</v>
      </c>
      <c r="K405" s="18">
        <f>SUM(H405*I405*J405)</f>
        <v>376.65000000000003</v>
      </c>
      <c r="L405" s="560"/>
      <c r="M405" s="198"/>
    </row>
    <row r="406" spans="1:13" ht="15">
      <c r="A406" s="186"/>
      <c r="B406" s="39"/>
      <c r="C406" s="39" t="s">
        <v>470</v>
      </c>
      <c r="D406" s="14" t="s">
        <v>148</v>
      </c>
      <c r="E406" s="29" t="s">
        <v>472</v>
      </c>
      <c r="F406" s="25">
        <v>0.135</v>
      </c>
      <c r="G406" s="25">
        <v>0.992</v>
      </c>
      <c r="H406" s="25">
        <f>G406-F406</f>
        <v>0.857</v>
      </c>
      <c r="I406" s="119">
        <v>3.4</v>
      </c>
      <c r="J406" s="39">
        <v>550</v>
      </c>
      <c r="K406" s="18">
        <f>SUM(H406*I406*J406)</f>
        <v>1602.59</v>
      </c>
      <c r="L406" s="560"/>
      <c r="M406" s="198"/>
    </row>
    <row r="407" spans="1:13" ht="15">
      <c r="A407" s="186"/>
      <c r="B407" s="39"/>
      <c r="C407" s="39" t="s">
        <v>470</v>
      </c>
      <c r="D407" s="14" t="s">
        <v>148</v>
      </c>
      <c r="E407" s="29" t="s">
        <v>277</v>
      </c>
      <c r="F407" s="25">
        <v>0.992</v>
      </c>
      <c r="G407" s="25">
        <v>1.355</v>
      </c>
      <c r="H407" s="25">
        <f>G407-F407</f>
        <v>0.363</v>
      </c>
      <c r="I407" s="119">
        <v>3.8</v>
      </c>
      <c r="J407" s="39">
        <v>900</v>
      </c>
      <c r="K407" s="18">
        <f>SUM(H407*I407*J407)</f>
        <v>1241.46</v>
      </c>
      <c r="L407" s="560"/>
      <c r="M407" s="198"/>
    </row>
    <row r="408" spans="1:13" ht="15">
      <c r="A408" s="186"/>
      <c r="B408" s="39"/>
      <c r="C408" s="39" t="s">
        <v>470</v>
      </c>
      <c r="D408" s="14" t="s">
        <v>148</v>
      </c>
      <c r="E408" s="51" t="s">
        <v>473</v>
      </c>
      <c r="F408" s="25">
        <v>1.355</v>
      </c>
      <c r="G408" s="25">
        <v>2.955</v>
      </c>
      <c r="H408" s="25">
        <f>G408-F408</f>
        <v>1.6</v>
      </c>
      <c r="I408" s="119">
        <v>3.9</v>
      </c>
      <c r="J408" s="39">
        <v>550</v>
      </c>
      <c r="K408" s="18">
        <f>SUM(H408*I408*J408)</f>
        <v>3432</v>
      </c>
      <c r="L408" s="560"/>
      <c r="M408" s="198"/>
    </row>
    <row r="409" spans="1:13" ht="15">
      <c r="A409" s="186"/>
      <c r="B409" s="39"/>
      <c r="C409" s="39" t="s">
        <v>470</v>
      </c>
      <c r="D409" s="14" t="s">
        <v>148</v>
      </c>
      <c r="E409" s="51" t="s">
        <v>474</v>
      </c>
      <c r="F409" s="25">
        <v>2.955</v>
      </c>
      <c r="G409" s="25">
        <v>3.13</v>
      </c>
      <c r="H409" s="25">
        <f>G409-F409</f>
        <v>0.17499999999999982</v>
      </c>
      <c r="I409" s="119">
        <v>3.5</v>
      </c>
      <c r="J409" s="39">
        <v>900</v>
      </c>
      <c r="K409" s="18">
        <f>SUM(H409*I409*J409)</f>
        <v>551.2499999999994</v>
      </c>
      <c r="L409" s="560"/>
      <c r="M409" s="198"/>
    </row>
    <row r="410" spans="1:13" ht="15">
      <c r="A410" s="187"/>
      <c r="B410" s="710" t="s">
        <v>657</v>
      </c>
      <c r="C410" s="711"/>
      <c r="D410" s="712"/>
      <c r="E410" s="52"/>
      <c r="F410" s="28"/>
      <c r="G410" s="28"/>
      <c r="H410" s="28">
        <f>SUM(H404:H409)</f>
        <v>5.46</v>
      </c>
      <c r="I410" s="127"/>
      <c r="J410" s="126"/>
      <c r="K410" s="19">
        <f>SUM(K404:K409)</f>
        <v>15079.350000000002</v>
      </c>
      <c r="L410" s="411"/>
      <c r="M410" s="198"/>
    </row>
    <row r="411" spans="1:13" ht="15">
      <c r="A411" s="91">
        <v>109</v>
      </c>
      <c r="B411" s="72"/>
      <c r="C411" s="71" t="s">
        <v>658</v>
      </c>
      <c r="D411" s="72" t="s">
        <v>152</v>
      </c>
      <c r="E411" s="73" t="s">
        <v>475</v>
      </c>
      <c r="F411" s="74">
        <v>0</v>
      </c>
      <c r="G411" s="74">
        <v>0.807</v>
      </c>
      <c r="H411" s="74">
        <v>0.807</v>
      </c>
      <c r="I411" s="75">
        <v>4.1</v>
      </c>
      <c r="J411" s="76">
        <v>270</v>
      </c>
      <c r="K411" s="18">
        <f>SUM(H411*I411*J411*1.21)</f>
        <v>1080.95229</v>
      </c>
      <c r="L411" s="411"/>
      <c r="M411" s="198"/>
    </row>
    <row r="412" spans="1:13" ht="15">
      <c r="A412" s="92"/>
      <c r="B412" s="72"/>
      <c r="C412" s="71" t="s">
        <v>658</v>
      </c>
      <c r="D412" s="72" t="s">
        <v>152</v>
      </c>
      <c r="E412" s="79"/>
      <c r="F412" s="74">
        <v>0.807</v>
      </c>
      <c r="G412" s="74">
        <v>1.619</v>
      </c>
      <c r="H412" s="74">
        <v>0.8119999999999999</v>
      </c>
      <c r="I412" s="75">
        <v>4</v>
      </c>
      <c r="J412" s="76">
        <v>270</v>
      </c>
      <c r="K412" s="18">
        <f>SUM(H412*I412*J412*1.21)</f>
        <v>1061.1216</v>
      </c>
      <c r="L412" s="411"/>
      <c r="M412" s="198"/>
    </row>
    <row r="413" spans="1:13" ht="15">
      <c r="A413" s="185"/>
      <c r="B413" s="710" t="s">
        <v>476</v>
      </c>
      <c r="C413" s="711"/>
      <c r="D413" s="712"/>
      <c r="E413" s="89"/>
      <c r="F413" s="74"/>
      <c r="G413" s="74"/>
      <c r="H413" s="80">
        <f>SUBTOTAL(9,H411:H412)</f>
        <v>1.619</v>
      </c>
      <c r="I413" s="75"/>
      <c r="J413" s="76"/>
      <c r="K413" s="19">
        <f>SUBTOTAL(9,K411:K412)</f>
        <v>2142.0738899999997</v>
      </c>
      <c r="L413" s="411"/>
      <c r="M413" s="198"/>
    </row>
    <row r="414" spans="1:13" ht="15">
      <c r="A414" s="91">
        <v>110</v>
      </c>
      <c r="B414" s="72" t="s">
        <v>1174</v>
      </c>
      <c r="C414" s="71" t="s">
        <v>477</v>
      </c>
      <c r="D414" s="72" t="s">
        <v>152</v>
      </c>
      <c r="E414" s="79" t="s">
        <v>478</v>
      </c>
      <c r="F414" s="74">
        <v>5.272</v>
      </c>
      <c r="G414" s="74">
        <v>6.248</v>
      </c>
      <c r="H414" s="74">
        <v>0.976</v>
      </c>
      <c r="I414" s="75">
        <v>5.5</v>
      </c>
      <c r="J414" s="76">
        <v>270</v>
      </c>
      <c r="K414" s="18">
        <f>SUM(H414*I414*J414*1.21)</f>
        <v>1753.7256000000002</v>
      </c>
      <c r="L414" s="411"/>
      <c r="M414" s="198"/>
    </row>
    <row r="415" spans="1:13" ht="15">
      <c r="A415" s="92"/>
      <c r="B415" s="72" t="s">
        <v>1174</v>
      </c>
      <c r="C415" s="71" t="s">
        <v>477</v>
      </c>
      <c r="D415" s="72" t="s">
        <v>152</v>
      </c>
      <c r="E415" s="85"/>
      <c r="F415" s="74">
        <v>6.248</v>
      </c>
      <c r="G415" s="74">
        <v>7.447</v>
      </c>
      <c r="H415" s="74">
        <v>1.1989999999999998</v>
      </c>
      <c r="I415" s="75">
        <v>5.2</v>
      </c>
      <c r="J415" s="76">
        <v>270</v>
      </c>
      <c r="K415" s="18">
        <f>SUM(H415*I415*J415*1.21)</f>
        <v>2036.9091599999997</v>
      </c>
      <c r="L415" s="411"/>
      <c r="M415" s="198"/>
    </row>
    <row r="416" spans="1:13" ht="15">
      <c r="A416" s="185"/>
      <c r="B416" s="710" t="s">
        <v>479</v>
      </c>
      <c r="C416" s="711"/>
      <c r="D416" s="712"/>
      <c r="E416" s="134"/>
      <c r="F416" s="82"/>
      <c r="G416" s="82"/>
      <c r="H416" s="80">
        <f>SUBTOTAL(9,H414:H415)</f>
        <v>2.175</v>
      </c>
      <c r="I416" s="83"/>
      <c r="J416" s="84"/>
      <c r="K416" s="19">
        <f>SUBTOTAL(9,K414:K415)</f>
        <v>3790.63476</v>
      </c>
      <c r="L416" s="411"/>
      <c r="M416" s="198"/>
    </row>
    <row r="417" spans="1:13" ht="15">
      <c r="A417" s="794">
        <v>111</v>
      </c>
      <c r="B417" s="174"/>
      <c r="C417" s="174" t="s">
        <v>242</v>
      </c>
      <c r="D417" s="174" t="s">
        <v>160</v>
      </c>
      <c r="E417" s="59" t="s">
        <v>480</v>
      </c>
      <c r="F417" s="60">
        <v>5.858</v>
      </c>
      <c r="G417" s="60">
        <v>6.93</v>
      </c>
      <c r="H417" s="175">
        <f>SUM(G417-F417)</f>
        <v>1.072</v>
      </c>
      <c r="I417" s="96">
        <v>5</v>
      </c>
      <c r="J417" s="97">
        <v>350</v>
      </c>
      <c r="K417" s="18">
        <f>SUM(H417*I417*J417)</f>
        <v>1876</v>
      </c>
      <c r="L417" s="411"/>
      <c r="M417" s="198"/>
    </row>
    <row r="418" spans="1:13" ht="15">
      <c r="A418" s="754"/>
      <c r="B418" s="710" t="s">
        <v>245</v>
      </c>
      <c r="C418" s="711"/>
      <c r="D418" s="712"/>
      <c r="E418" s="62"/>
      <c r="F418" s="63"/>
      <c r="G418" s="63"/>
      <c r="H418" s="176">
        <f>SUM(H417)</f>
        <v>1.072</v>
      </c>
      <c r="I418" s="98"/>
      <c r="J418" s="99"/>
      <c r="K418" s="19">
        <f>SUM(K417)</f>
        <v>1876</v>
      </c>
      <c r="L418" s="411"/>
      <c r="M418" s="198"/>
    </row>
    <row r="419" spans="1:13" ht="15">
      <c r="A419" s="105">
        <v>112</v>
      </c>
      <c r="B419" s="14"/>
      <c r="C419" s="32" t="s">
        <v>483</v>
      </c>
      <c r="D419" s="14" t="s">
        <v>148</v>
      </c>
      <c r="E419" s="59" t="s">
        <v>484</v>
      </c>
      <c r="F419" s="60">
        <v>1.958</v>
      </c>
      <c r="G419" s="60">
        <v>2.36</v>
      </c>
      <c r="H419" s="33">
        <f>G419-F419</f>
        <v>0.4019999999999999</v>
      </c>
      <c r="I419" s="34">
        <v>4.8</v>
      </c>
      <c r="J419" s="35">
        <v>950</v>
      </c>
      <c r="K419" s="18">
        <f>SUM(H419*I419*J419)</f>
        <v>1833.1199999999997</v>
      </c>
      <c r="L419" s="560"/>
      <c r="M419" s="198"/>
    </row>
    <row r="420" spans="1:13" ht="15">
      <c r="A420" s="202"/>
      <c r="B420" s="739" t="s">
        <v>485</v>
      </c>
      <c r="C420" s="749"/>
      <c r="D420" s="750"/>
      <c r="E420" s="208"/>
      <c r="F420" s="63"/>
      <c r="G420" s="63"/>
      <c r="H420" s="36">
        <f>SUM(H419)</f>
        <v>0.4019999999999999</v>
      </c>
      <c r="I420" s="37"/>
      <c r="J420" s="38"/>
      <c r="K420" s="19">
        <f>SUM(K419)</f>
        <v>1833.1199999999997</v>
      </c>
      <c r="L420" s="411"/>
      <c r="M420" s="198"/>
    </row>
    <row r="421" spans="1:13" ht="15">
      <c r="A421" s="726">
        <v>113</v>
      </c>
      <c r="B421" s="130"/>
      <c r="C421" s="130" t="s">
        <v>704</v>
      </c>
      <c r="D421" s="130" t="s">
        <v>179</v>
      </c>
      <c r="E421" s="314" t="s">
        <v>486</v>
      </c>
      <c r="F421" s="219">
        <v>0</v>
      </c>
      <c r="G421" s="60">
        <v>0.338</v>
      </c>
      <c r="H421" s="33">
        <f>G421-F421</f>
        <v>0.338</v>
      </c>
      <c r="I421" s="120">
        <v>5.43491124260355</v>
      </c>
      <c r="J421" s="35">
        <v>750</v>
      </c>
      <c r="K421" s="18">
        <f>SUM(H421*I421*J421)</f>
        <v>1377.7500000000002</v>
      </c>
      <c r="L421" s="411"/>
      <c r="M421" s="198"/>
    </row>
    <row r="422" spans="1:13" ht="15">
      <c r="A422" s="751">
        <v>40</v>
      </c>
      <c r="B422" s="218"/>
      <c r="C422" s="218" t="s">
        <v>704</v>
      </c>
      <c r="D422" s="218" t="s">
        <v>179</v>
      </c>
      <c r="E422" s="231"/>
      <c r="F422" s="219">
        <v>0.338</v>
      </c>
      <c r="G422" s="60">
        <v>1.039</v>
      </c>
      <c r="H422" s="33">
        <f>G422-F422</f>
        <v>0.7009999999999998</v>
      </c>
      <c r="I422" s="120">
        <v>5.5</v>
      </c>
      <c r="J422" s="35">
        <v>450</v>
      </c>
      <c r="K422" s="18">
        <f>SUM(H422*I422*J422)</f>
        <v>1734.9749999999997</v>
      </c>
      <c r="L422" s="411"/>
      <c r="M422" s="198"/>
    </row>
    <row r="423" spans="1:13" ht="15">
      <c r="A423" s="751">
        <v>40</v>
      </c>
      <c r="B423" s="317"/>
      <c r="C423" s="218" t="s">
        <v>704</v>
      </c>
      <c r="D423" s="218" t="s">
        <v>179</v>
      </c>
      <c r="E423" s="315"/>
      <c r="F423" s="219">
        <v>1.039</v>
      </c>
      <c r="G423" s="60">
        <v>1.766</v>
      </c>
      <c r="H423" s="33">
        <f>G423-F423</f>
        <v>0.7270000000000001</v>
      </c>
      <c r="I423" s="120">
        <v>5.127922971114168</v>
      </c>
      <c r="J423" s="35">
        <v>450</v>
      </c>
      <c r="K423" s="18">
        <f>SUM(H423*I423*J423)</f>
        <v>1677.6000000000001</v>
      </c>
      <c r="L423" s="411"/>
      <c r="M423" s="198"/>
    </row>
    <row r="424" spans="1:13" ht="15">
      <c r="A424" s="751">
        <v>40</v>
      </c>
      <c r="B424" s="218"/>
      <c r="C424" s="230" t="s">
        <v>704</v>
      </c>
      <c r="D424" s="230" t="s">
        <v>179</v>
      </c>
      <c r="E424" s="231"/>
      <c r="F424" s="219">
        <v>1.766</v>
      </c>
      <c r="G424" s="60">
        <v>2.077</v>
      </c>
      <c r="H424" s="33">
        <f>G424-F424</f>
        <v>0.31099999999999994</v>
      </c>
      <c r="I424" s="120">
        <v>5.5</v>
      </c>
      <c r="J424" s="35">
        <v>750</v>
      </c>
      <c r="K424" s="18">
        <f>SUM(H424*I424*J424)</f>
        <v>1282.8749999999998</v>
      </c>
      <c r="L424" s="411"/>
      <c r="M424" s="198"/>
    </row>
    <row r="425" spans="1:13" ht="15">
      <c r="A425" s="304"/>
      <c r="B425" s="778" t="s">
        <v>487</v>
      </c>
      <c r="C425" s="749"/>
      <c r="D425" s="779"/>
      <c r="E425" s="312"/>
      <c r="F425" s="221"/>
      <c r="G425" s="63"/>
      <c r="H425" s="36">
        <f>SUBTOTAL(9,H421:H424)</f>
        <v>2.077</v>
      </c>
      <c r="I425" s="121"/>
      <c r="J425" s="38"/>
      <c r="K425" s="19">
        <f>SUBTOTAL(9,K421:K424)</f>
        <v>6073.2</v>
      </c>
      <c r="L425" s="411"/>
      <c r="M425" s="198"/>
    </row>
    <row r="426" spans="1:13" ht="15">
      <c r="A426" s="91">
        <v>114</v>
      </c>
      <c r="B426" s="72"/>
      <c r="C426" s="71" t="s">
        <v>488</v>
      </c>
      <c r="D426" s="72" t="s">
        <v>152</v>
      </c>
      <c r="E426" s="79" t="s">
        <v>489</v>
      </c>
      <c r="F426" s="74">
        <v>1.632</v>
      </c>
      <c r="G426" s="74">
        <v>2.498</v>
      </c>
      <c r="H426" s="74">
        <v>0.8660000000000003</v>
      </c>
      <c r="I426" s="75">
        <v>4.5</v>
      </c>
      <c r="J426" s="76">
        <v>270</v>
      </c>
      <c r="K426" s="18">
        <f>SUM(H426*I426*J426*1.21)</f>
        <v>1273.1499000000006</v>
      </c>
      <c r="L426" s="411"/>
      <c r="M426" s="198"/>
    </row>
    <row r="427" spans="1:13" ht="15">
      <c r="A427" s="185"/>
      <c r="B427" s="710" t="s">
        <v>660</v>
      </c>
      <c r="C427" s="711"/>
      <c r="D427" s="712"/>
      <c r="E427" s="79"/>
      <c r="F427" s="74"/>
      <c r="G427" s="74"/>
      <c r="H427" s="80">
        <f>SUBTOTAL(9,H426)</f>
        <v>0.8660000000000003</v>
      </c>
      <c r="I427" s="75"/>
      <c r="J427" s="76"/>
      <c r="K427" s="19">
        <f>SUBTOTAL(9,K426)</f>
        <v>1273.1499000000006</v>
      </c>
      <c r="L427" s="411"/>
      <c r="M427" s="198"/>
    </row>
    <row r="428" spans="1:13" ht="15">
      <c r="A428" s="201">
        <v>115</v>
      </c>
      <c r="B428" s="14"/>
      <c r="C428" s="32" t="s">
        <v>490</v>
      </c>
      <c r="D428" s="14" t="s">
        <v>156</v>
      </c>
      <c r="E428" s="316" t="s">
        <v>659</v>
      </c>
      <c r="F428" s="60">
        <v>4.358</v>
      </c>
      <c r="G428" s="60">
        <v>4.518</v>
      </c>
      <c r="H428" s="33">
        <f>G428-F428</f>
        <v>0.16000000000000014</v>
      </c>
      <c r="I428" s="120">
        <v>4.5</v>
      </c>
      <c r="J428" s="35">
        <v>750</v>
      </c>
      <c r="K428" s="18">
        <f>SUM(H428*I428*J428)</f>
        <v>540.0000000000005</v>
      </c>
      <c r="L428" s="411"/>
      <c r="M428" s="198"/>
    </row>
    <row r="429" spans="1:13" ht="15">
      <c r="A429" s="105"/>
      <c r="B429" s="14"/>
      <c r="C429" s="32" t="s">
        <v>490</v>
      </c>
      <c r="D429" s="14" t="s">
        <v>156</v>
      </c>
      <c r="E429" s="296"/>
      <c r="F429" s="60">
        <v>8.272</v>
      </c>
      <c r="G429" s="60">
        <v>9.146</v>
      </c>
      <c r="H429" s="33">
        <f>G429-F429</f>
        <v>0.8740000000000006</v>
      </c>
      <c r="I429" s="120">
        <v>4</v>
      </c>
      <c r="J429" s="35">
        <v>400</v>
      </c>
      <c r="K429" s="18">
        <f>SUM(H429*I429*J429)</f>
        <v>1398.400000000001</v>
      </c>
      <c r="L429" s="411"/>
      <c r="M429" s="198"/>
    </row>
    <row r="430" spans="1:13" ht="15">
      <c r="A430" s="202"/>
      <c r="B430" s="739" t="s">
        <v>491</v>
      </c>
      <c r="C430" s="749"/>
      <c r="D430" s="750"/>
      <c r="E430" s="206"/>
      <c r="F430" s="60"/>
      <c r="G430" s="60"/>
      <c r="H430" s="36">
        <f>SUM(H428:H429)</f>
        <v>1.0340000000000007</v>
      </c>
      <c r="I430" s="120"/>
      <c r="J430" s="35"/>
      <c r="K430" s="19">
        <f>SUBTOTAL(9,K428:K429)</f>
        <v>1938.4000000000015</v>
      </c>
      <c r="L430" s="411"/>
      <c r="M430" s="198"/>
    </row>
    <row r="431" spans="1:13" ht="15">
      <c r="A431" s="201">
        <v>116</v>
      </c>
      <c r="B431" s="174"/>
      <c r="C431" s="14" t="s">
        <v>481</v>
      </c>
      <c r="D431" s="174" t="s">
        <v>160</v>
      </c>
      <c r="E431" s="59" t="s">
        <v>482</v>
      </c>
      <c r="F431" s="60">
        <v>1.537</v>
      </c>
      <c r="G431" s="60">
        <v>2.05</v>
      </c>
      <c r="H431" s="175">
        <f>SUM(G431-F431)</f>
        <v>0.5129999999999999</v>
      </c>
      <c r="I431" s="96">
        <v>3.4</v>
      </c>
      <c r="J431" s="97">
        <v>800</v>
      </c>
      <c r="K431" s="18">
        <f>SUM(H431*I431*J431)</f>
        <v>1395.3599999999997</v>
      </c>
      <c r="L431" s="411"/>
      <c r="M431" s="198"/>
    </row>
    <row r="432" spans="1:13" ht="15">
      <c r="A432" s="105"/>
      <c r="B432" s="174"/>
      <c r="C432" s="14" t="s">
        <v>481</v>
      </c>
      <c r="D432" s="174" t="s">
        <v>160</v>
      </c>
      <c r="E432" s="59" t="s">
        <v>482</v>
      </c>
      <c r="F432" s="60">
        <v>2.05</v>
      </c>
      <c r="G432" s="60">
        <v>3.068</v>
      </c>
      <c r="H432" s="175">
        <f>SUM(G432-F432)</f>
        <v>1.0180000000000002</v>
      </c>
      <c r="I432" s="96">
        <v>3.4</v>
      </c>
      <c r="J432" s="97">
        <v>400</v>
      </c>
      <c r="K432" s="18">
        <f>SUM(H432*I432*J432)</f>
        <v>1384.4800000000002</v>
      </c>
      <c r="L432" s="411"/>
      <c r="M432" s="198"/>
    </row>
    <row r="433" spans="1:13" ht="15">
      <c r="A433" s="202"/>
      <c r="B433" s="772" t="s">
        <v>661</v>
      </c>
      <c r="C433" s="773"/>
      <c r="D433" s="774"/>
      <c r="E433" s="62"/>
      <c r="F433" s="63"/>
      <c r="G433" s="63"/>
      <c r="H433" s="36">
        <f>SUM(H428:H432)</f>
        <v>3.5990000000000015</v>
      </c>
      <c r="I433" s="98"/>
      <c r="J433" s="99"/>
      <c r="K433" s="19">
        <f>SUM(K428:K432)</f>
        <v>6656.640000000003</v>
      </c>
      <c r="L433" s="411"/>
      <c r="M433" s="198"/>
    </row>
    <row r="434" spans="1:13" ht="15">
      <c r="A434" s="91">
        <v>117</v>
      </c>
      <c r="B434" s="72"/>
      <c r="C434" s="71" t="s">
        <v>492</v>
      </c>
      <c r="D434" s="72" t="s">
        <v>152</v>
      </c>
      <c r="E434" s="85" t="s">
        <v>493</v>
      </c>
      <c r="F434" s="74">
        <v>0.53</v>
      </c>
      <c r="G434" s="74">
        <v>1.774</v>
      </c>
      <c r="H434" s="74">
        <v>1.244</v>
      </c>
      <c r="I434" s="75">
        <v>4</v>
      </c>
      <c r="J434" s="76">
        <v>270</v>
      </c>
      <c r="K434" s="18">
        <f>SUM(H434*I434*J434*1.21)</f>
        <v>1625.6591999999998</v>
      </c>
      <c r="L434" s="411"/>
      <c r="M434" s="198"/>
    </row>
    <row r="435" spans="1:13" ht="15">
      <c r="A435" s="185"/>
      <c r="B435" s="710" t="s">
        <v>494</v>
      </c>
      <c r="C435" s="711"/>
      <c r="D435" s="712"/>
      <c r="E435" s="89"/>
      <c r="F435" s="74"/>
      <c r="G435" s="74"/>
      <c r="H435" s="80">
        <f>SUBTOTAL(9,H434:H434)</f>
        <v>1.244</v>
      </c>
      <c r="I435" s="75"/>
      <c r="J435" s="76"/>
      <c r="K435" s="19">
        <f>SUBTOTAL(9,K434:K434)</f>
        <v>1625.6591999999998</v>
      </c>
      <c r="L435" s="411"/>
      <c r="M435" s="198"/>
    </row>
    <row r="436" spans="1:13" ht="15">
      <c r="A436" s="191">
        <v>118</v>
      </c>
      <c r="B436" s="39"/>
      <c r="C436" s="39" t="s">
        <v>495</v>
      </c>
      <c r="D436" s="14" t="s">
        <v>148</v>
      </c>
      <c r="E436" s="29" t="s">
        <v>496</v>
      </c>
      <c r="F436" s="25">
        <v>0</v>
      </c>
      <c r="G436" s="25">
        <v>1.681</v>
      </c>
      <c r="H436" s="25">
        <f>G436-F436</f>
        <v>1.681</v>
      </c>
      <c r="I436" s="119">
        <v>6</v>
      </c>
      <c r="J436" s="39">
        <v>650</v>
      </c>
      <c r="K436" s="18">
        <f>SUM(H436*I436*J436)</f>
        <v>6555.900000000001</v>
      </c>
      <c r="L436" s="560"/>
      <c r="M436" s="198"/>
    </row>
    <row r="437" spans="1:13" ht="15">
      <c r="A437" s="187"/>
      <c r="B437" s="798" t="s">
        <v>497</v>
      </c>
      <c r="C437" s="749"/>
      <c r="D437" s="799"/>
      <c r="E437" s="51"/>
      <c r="F437" s="28"/>
      <c r="G437" s="28"/>
      <c r="H437" s="28">
        <f>SUM(H436:H436)</f>
        <v>1.681</v>
      </c>
      <c r="I437" s="127"/>
      <c r="J437" s="126"/>
      <c r="K437" s="19">
        <f>SUM(K436:K436)</f>
        <v>6555.900000000001</v>
      </c>
      <c r="L437" s="411"/>
      <c r="M437" s="198"/>
    </row>
    <row r="438" spans="1:13" ht="15">
      <c r="A438" s="616"/>
      <c r="B438" s="620"/>
      <c r="C438" s="573"/>
      <c r="D438" s="620"/>
      <c r="E438" s="617"/>
      <c r="F438" s="618"/>
      <c r="G438" s="618"/>
      <c r="H438" s="618"/>
      <c r="I438" s="619"/>
      <c r="J438" s="620"/>
      <c r="K438" s="53"/>
      <c r="L438" s="411"/>
      <c r="M438" s="198"/>
    </row>
    <row r="439" spans="1:13" ht="15">
      <c r="A439" s="195"/>
      <c r="B439" s="143"/>
      <c r="C439" s="562"/>
      <c r="D439" s="143"/>
      <c r="E439" s="123"/>
      <c r="F439" s="124"/>
      <c r="G439" s="124"/>
      <c r="H439" s="124"/>
      <c r="I439" s="144"/>
      <c r="J439" s="143"/>
      <c r="K439" s="106"/>
      <c r="L439" s="411"/>
      <c r="M439" s="198"/>
    </row>
    <row r="440" spans="1:13" ht="15">
      <c r="A440" s="195"/>
      <c r="B440" s="143"/>
      <c r="C440" s="562"/>
      <c r="D440" s="143"/>
      <c r="E440" s="123"/>
      <c r="F440" s="124"/>
      <c r="G440" s="124"/>
      <c r="H440" s="124"/>
      <c r="I440" s="144"/>
      <c r="J440" s="143"/>
      <c r="K440" s="106"/>
      <c r="L440" s="411"/>
      <c r="M440" s="198"/>
    </row>
    <row r="441" spans="1:13" ht="15">
      <c r="A441" s="748">
        <v>11</v>
      </c>
      <c r="B441" s="731"/>
      <c r="C441" s="731"/>
      <c r="D441" s="731"/>
      <c r="E441" s="731"/>
      <c r="F441" s="731"/>
      <c r="G441" s="731"/>
      <c r="H441" s="731"/>
      <c r="I441" s="731"/>
      <c r="J441" s="731"/>
      <c r="K441" s="731"/>
      <c r="L441" s="411"/>
      <c r="M441" s="198"/>
    </row>
    <row r="442" spans="1:13" ht="15.75" thickBot="1">
      <c r="A442" s="195"/>
      <c r="B442" s="143"/>
      <c r="C442" s="562"/>
      <c r="D442" s="143"/>
      <c r="E442" s="123"/>
      <c r="F442" s="124"/>
      <c r="G442" s="124"/>
      <c r="H442" s="124"/>
      <c r="I442" s="144"/>
      <c r="J442" s="143"/>
      <c r="K442" s="106"/>
      <c r="L442" s="411"/>
      <c r="M442" s="198"/>
    </row>
    <row r="443" spans="1:12" ht="36">
      <c r="A443" s="145" t="s">
        <v>130</v>
      </c>
      <c r="B443" s="146" t="s">
        <v>131</v>
      </c>
      <c r="C443" s="147" t="s">
        <v>132</v>
      </c>
      <c r="D443" s="148" t="s">
        <v>133</v>
      </c>
      <c r="E443" s="147" t="s">
        <v>134</v>
      </c>
      <c r="F443" s="734" t="s">
        <v>135</v>
      </c>
      <c r="G443" s="735"/>
      <c r="H443" s="149" t="s">
        <v>136</v>
      </c>
      <c r="I443" s="150" t="s">
        <v>137</v>
      </c>
      <c r="J443" s="151" t="s">
        <v>138</v>
      </c>
      <c r="K443" s="291" t="s">
        <v>139</v>
      </c>
      <c r="L443" s="152"/>
    </row>
    <row r="444" spans="1:12" ht="15.75" thickBot="1">
      <c r="A444" s="153" t="s">
        <v>140</v>
      </c>
      <c r="B444" s="154"/>
      <c r="C444" s="155"/>
      <c r="D444" s="156"/>
      <c r="E444" s="157"/>
      <c r="F444" s="158" t="s">
        <v>141</v>
      </c>
      <c r="G444" s="159" t="s">
        <v>142</v>
      </c>
      <c r="H444" s="160" t="s">
        <v>143</v>
      </c>
      <c r="I444" s="161" t="s">
        <v>144</v>
      </c>
      <c r="J444" s="162" t="s">
        <v>145</v>
      </c>
      <c r="K444" s="292" t="s">
        <v>146</v>
      </c>
      <c r="L444" s="152"/>
    </row>
    <row r="445" spans="1:12" ht="4.5" customHeight="1">
      <c r="A445" s="163"/>
      <c r="B445" s="327"/>
      <c r="C445" s="147"/>
      <c r="D445" s="327"/>
      <c r="E445" s="166"/>
      <c r="F445" s="325"/>
      <c r="G445" s="325"/>
      <c r="H445" s="325"/>
      <c r="I445" s="326"/>
      <c r="J445" s="147"/>
      <c r="K445" s="169"/>
      <c r="L445" s="152"/>
    </row>
    <row r="446" spans="1:13" ht="15">
      <c r="A446" s="191">
        <v>119</v>
      </c>
      <c r="B446" s="126"/>
      <c r="C446" s="32" t="s">
        <v>498</v>
      </c>
      <c r="D446" s="14" t="s">
        <v>148</v>
      </c>
      <c r="E446" s="217" t="s">
        <v>499</v>
      </c>
      <c r="F446" s="60">
        <v>1.158</v>
      </c>
      <c r="G446" s="60">
        <v>1.609</v>
      </c>
      <c r="H446" s="33">
        <f>G446-F446</f>
        <v>0.45100000000000007</v>
      </c>
      <c r="I446" s="34">
        <v>3.9</v>
      </c>
      <c r="J446" s="35">
        <v>430</v>
      </c>
      <c r="K446" s="18">
        <f>SUM(H446*I446*J446)</f>
        <v>756.3270000000001</v>
      </c>
      <c r="L446" s="560"/>
      <c r="M446" s="198"/>
    </row>
    <row r="447" spans="1:13" ht="15">
      <c r="A447" s="186"/>
      <c r="B447" s="126"/>
      <c r="C447" s="32" t="s">
        <v>498</v>
      </c>
      <c r="D447" s="14" t="s">
        <v>148</v>
      </c>
      <c r="E447" s="217" t="s">
        <v>500</v>
      </c>
      <c r="F447" s="60">
        <v>1.609</v>
      </c>
      <c r="G447" s="60">
        <v>2</v>
      </c>
      <c r="H447" s="33">
        <f>G447-F447</f>
        <v>0.391</v>
      </c>
      <c r="I447" s="34">
        <v>3.9</v>
      </c>
      <c r="J447" s="35">
        <v>900</v>
      </c>
      <c r="K447" s="18">
        <f>SUM(H447*I447*J447)</f>
        <v>1372.4099999999999</v>
      </c>
      <c r="L447" s="560"/>
      <c r="M447" s="198"/>
    </row>
    <row r="448" spans="1:13" ht="15">
      <c r="A448" s="105"/>
      <c r="B448" s="14"/>
      <c r="C448" s="32" t="s">
        <v>498</v>
      </c>
      <c r="D448" s="14" t="s">
        <v>148</v>
      </c>
      <c r="E448" s="59" t="s">
        <v>501</v>
      </c>
      <c r="F448" s="60">
        <v>2</v>
      </c>
      <c r="G448" s="60">
        <v>2.354</v>
      </c>
      <c r="H448" s="33">
        <f>G448-F448</f>
        <v>0.3540000000000001</v>
      </c>
      <c r="I448" s="34">
        <v>3.9</v>
      </c>
      <c r="J448" s="35">
        <v>650</v>
      </c>
      <c r="K448" s="18">
        <f>SUM(H448*I448*J448)</f>
        <v>897.3900000000002</v>
      </c>
      <c r="L448" s="560"/>
      <c r="M448" s="198"/>
    </row>
    <row r="449" spans="1:13" ht="15">
      <c r="A449" s="202"/>
      <c r="B449" s="739" t="s">
        <v>502</v>
      </c>
      <c r="C449" s="749"/>
      <c r="D449" s="750"/>
      <c r="E449" s="208"/>
      <c r="F449" s="63"/>
      <c r="G449" s="63"/>
      <c r="H449" s="36">
        <f>SUM(H448)</f>
        <v>0.3540000000000001</v>
      </c>
      <c r="I449" s="37"/>
      <c r="J449" s="38"/>
      <c r="K449" s="19">
        <f>SUM(K446:K448)</f>
        <v>3026.1270000000004</v>
      </c>
      <c r="L449" s="411"/>
      <c r="M449" s="198"/>
    </row>
    <row r="450" spans="1:13" ht="15">
      <c r="A450" s="201">
        <v>120</v>
      </c>
      <c r="B450" s="14"/>
      <c r="C450" s="32" t="s">
        <v>503</v>
      </c>
      <c r="D450" s="14" t="s">
        <v>156</v>
      </c>
      <c r="E450" s="59" t="s">
        <v>504</v>
      </c>
      <c r="F450" s="60">
        <v>0</v>
      </c>
      <c r="G450" s="60">
        <v>0.033</v>
      </c>
      <c r="H450" s="33">
        <f>G450-F450</f>
        <v>0.033</v>
      </c>
      <c r="I450" s="120">
        <v>4.5</v>
      </c>
      <c r="J450" s="35">
        <v>750</v>
      </c>
      <c r="K450" s="18">
        <f>SUM(H450*I450*J450)</f>
        <v>111.37500000000001</v>
      </c>
      <c r="L450" s="411"/>
      <c r="M450" s="198"/>
    </row>
    <row r="451" spans="1:13" ht="15">
      <c r="A451" s="105"/>
      <c r="B451" s="14"/>
      <c r="C451" s="32" t="s">
        <v>503</v>
      </c>
      <c r="D451" s="14" t="s">
        <v>156</v>
      </c>
      <c r="E451" s="206"/>
      <c r="F451" s="60">
        <v>0.259</v>
      </c>
      <c r="G451" s="60">
        <v>1.438</v>
      </c>
      <c r="H451" s="33">
        <f>G451-F451</f>
        <v>1.1789999999999998</v>
      </c>
      <c r="I451" s="120">
        <v>4.5</v>
      </c>
      <c r="J451" s="35">
        <v>750</v>
      </c>
      <c r="K451" s="18">
        <f>SUM(H451*I451*J451)</f>
        <v>3979.1249999999995</v>
      </c>
      <c r="L451" s="411"/>
      <c r="M451" s="198"/>
    </row>
    <row r="452" spans="1:13" ht="15">
      <c r="A452" s="105"/>
      <c r="B452" s="14"/>
      <c r="C452" s="32" t="s">
        <v>503</v>
      </c>
      <c r="D452" s="14" t="s">
        <v>156</v>
      </c>
      <c r="E452" s="296"/>
      <c r="F452" s="60">
        <v>1.438</v>
      </c>
      <c r="G452" s="60">
        <v>2.32</v>
      </c>
      <c r="H452" s="33">
        <f>G452-F452</f>
        <v>0.8819999999999999</v>
      </c>
      <c r="I452" s="120">
        <v>4.5</v>
      </c>
      <c r="J452" s="35">
        <v>400</v>
      </c>
      <c r="K452" s="18">
        <f>SUM(H452*I452*J452)</f>
        <v>1587.5999999999997</v>
      </c>
      <c r="L452" s="411"/>
      <c r="M452" s="198"/>
    </row>
    <row r="453" spans="1:13" ht="15">
      <c r="A453" s="202"/>
      <c r="B453" s="739" t="s">
        <v>505</v>
      </c>
      <c r="C453" s="749"/>
      <c r="D453" s="750"/>
      <c r="E453" s="206"/>
      <c r="F453" s="60"/>
      <c r="G453" s="60"/>
      <c r="H453" s="36">
        <f>SUM(H450:H452)</f>
        <v>2.0939999999999994</v>
      </c>
      <c r="I453" s="120"/>
      <c r="J453" s="35"/>
      <c r="K453" s="19">
        <f>SUBTOTAL(9,K450:K452)</f>
        <v>5678.099999999999</v>
      </c>
      <c r="L453" s="411"/>
      <c r="M453" s="198"/>
    </row>
    <row r="454" spans="1:13" ht="15">
      <c r="A454" s="105">
        <v>121</v>
      </c>
      <c r="B454" s="116"/>
      <c r="C454" s="32" t="s">
        <v>506</v>
      </c>
      <c r="D454" s="14" t="s">
        <v>156</v>
      </c>
      <c r="E454" s="217" t="s">
        <v>51</v>
      </c>
      <c r="F454" s="60">
        <v>3.8</v>
      </c>
      <c r="G454" s="60">
        <v>5.555</v>
      </c>
      <c r="H454" s="33">
        <f>G454-F454</f>
        <v>1.755</v>
      </c>
      <c r="I454" s="120">
        <v>5.4</v>
      </c>
      <c r="J454" s="35">
        <v>500</v>
      </c>
      <c r="K454" s="18">
        <f>SUM(H454*I454*J454)</f>
        <v>4738.5</v>
      </c>
      <c r="L454" s="196"/>
      <c r="M454" s="198"/>
    </row>
    <row r="455" spans="1:13" ht="15">
      <c r="A455" s="202"/>
      <c r="B455" s="739" t="s">
        <v>507</v>
      </c>
      <c r="C455" s="749"/>
      <c r="D455" s="750"/>
      <c r="E455" s="206"/>
      <c r="F455" s="60"/>
      <c r="G455" s="60"/>
      <c r="H455" s="36">
        <f>SUM(H454:H454)</f>
        <v>1.755</v>
      </c>
      <c r="I455" s="120"/>
      <c r="J455" s="35"/>
      <c r="K455" s="19">
        <f>SUBTOTAL(9,K454:K454)</f>
        <v>4738.5</v>
      </c>
      <c r="L455" s="196"/>
      <c r="M455" s="198"/>
    </row>
    <row r="456" spans="1:13" ht="15">
      <c r="A456" s="201">
        <v>122</v>
      </c>
      <c r="B456" s="14"/>
      <c r="C456" s="32" t="s">
        <v>508</v>
      </c>
      <c r="D456" s="14" t="s">
        <v>156</v>
      </c>
      <c r="E456" s="217" t="s">
        <v>509</v>
      </c>
      <c r="F456" s="60">
        <v>0</v>
      </c>
      <c r="G456" s="60">
        <v>0.873</v>
      </c>
      <c r="H456" s="33">
        <f>G456-F456</f>
        <v>0.873</v>
      </c>
      <c r="I456" s="120">
        <v>4.5</v>
      </c>
      <c r="J456" s="35">
        <v>500</v>
      </c>
      <c r="K456" s="18">
        <f>SUM(H456*I456*J456)</f>
        <v>1964.25</v>
      </c>
      <c r="L456" s="196"/>
      <c r="M456" s="198"/>
    </row>
    <row r="457" spans="1:13" ht="15">
      <c r="A457" s="202"/>
      <c r="B457" s="739" t="s">
        <v>510</v>
      </c>
      <c r="C457" s="749"/>
      <c r="D457" s="750"/>
      <c r="E457" s="206"/>
      <c r="F457" s="60"/>
      <c r="G457" s="60"/>
      <c r="H457" s="36">
        <f>SUM(H456:H456)</f>
        <v>0.873</v>
      </c>
      <c r="I457" s="120"/>
      <c r="J457" s="35"/>
      <c r="K457" s="19">
        <f>SUBTOTAL(9,K456:K456)</f>
        <v>1964.25</v>
      </c>
      <c r="L457" s="196"/>
      <c r="M457" s="198"/>
    </row>
    <row r="458" spans="1:13" ht="15">
      <c r="A458" s="91">
        <v>123</v>
      </c>
      <c r="B458" s="72"/>
      <c r="C458" s="71" t="s">
        <v>371</v>
      </c>
      <c r="D458" s="72" t="s">
        <v>152</v>
      </c>
      <c r="E458" s="73" t="s">
        <v>511</v>
      </c>
      <c r="F458" s="74">
        <v>0</v>
      </c>
      <c r="G458" s="74">
        <v>1.276</v>
      </c>
      <c r="H458" s="74">
        <v>1.276</v>
      </c>
      <c r="I458" s="75">
        <v>4.3</v>
      </c>
      <c r="J458" s="76">
        <v>270</v>
      </c>
      <c r="K458" s="18">
        <f>SUM(H458*I458*J458*1.21)</f>
        <v>1792.5375599999998</v>
      </c>
      <c r="L458" s="196"/>
      <c r="M458" s="198"/>
    </row>
    <row r="459" spans="1:13" ht="15">
      <c r="A459" s="92"/>
      <c r="B459" s="72"/>
      <c r="C459" s="71" t="s">
        <v>371</v>
      </c>
      <c r="D459" s="72" t="s">
        <v>152</v>
      </c>
      <c r="E459" s="79"/>
      <c r="F459" s="74">
        <v>2.017</v>
      </c>
      <c r="G459" s="74">
        <v>2.072</v>
      </c>
      <c r="H459" s="74">
        <v>0.05500000000000016</v>
      </c>
      <c r="I459" s="75">
        <v>4.3</v>
      </c>
      <c r="J459" s="76">
        <v>270</v>
      </c>
      <c r="K459" s="18">
        <f>SUM(H459*I459*J459*1.21)</f>
        <v>77.26455000000021</v>
      </c>
      <c r="L459" s="196"/>
      <c r="M459" s="198"/>
    </row>
    <row r="460" spans="1:13" ht="15">
      <c r="A460" s="185"/>
      <c r="B460" s="710" t="s">
        <v>512</v>
      </c>
      <c r="C460" s="711"/>
      <c r="D460" s="712"/>
      <c r="E460" s="125"/>
      <c r="F460" s="82"/>
      <c r="G460" s="82"/>
      <c r="H460" s="80">
        <f>SUBTOTAL(9,H458:H459)</f>
        <v>1.3310000000000002</v>
      </c>
      <c r="I460" s="83"/>
      <c r="J460" s="84"/>
      <c r="K460" s="19">
        <f>SUBTOTAL(9,K458:K459)</f>
        <v>1869.80211</v>
      </c>
      <c r="L460" s="196"/>
      <c r="M460" s="198"/>
    </row>
    <row r="461" spans="1:13" ht="15">
      <c r="A461" s="201">
        <v>124</v>
      </c>
      <c r="B461" s="26"/>
      <c r="C461" s="32" t="s">
        <v>513</v>
      </c>
      <c r="D461" s="14" t="s">
        <v>148</v>
      </c>
      <c r="E461" s="59" t="s">
        <v>514</v>
      </c>
      <c r="F461" s="60">
        <v>2.265</v>
      </c>
      <c r="G461" s="60">
        <v>3.09</v>
      </c>
      <c r="H461" s="33">
        <f>G461-F461</f>
        <v>0.8249999999999997</v>
      </c>
      <c r="I461" s="34">
        <v>4.5</v>
      </c>
      <c r="J461" s="35">
        <v>650</v>
      </c>
      <c r="K461" s="18">
        <f>SUM(H461*I461*J461)</f>
        <v>2413.124999999999</v>
      </c>
      <c r="L461" s="560"/>
      <c r="M461" s="198"/>
    </row>
    <row r="462" spans="1:13" ht="15">
      <c r="A462" s="105"/>
      <c r="B462" s="14"/>
      <c r="C462" s="32" t="s">
        <v>513</v>
      </c>
      <c r="D462" s="14" t="s">
        <v>148</v>
      </c>
      <c r="E462" s="59" t="s">
        <v>515</v>
      </c>
      <c r="F462" s="60">
        <v>3.09</v>
      </c>
      <c r="G462" s="60">
        <v>3.243</v>
      </c>
      <c r="H462" s="33">
        <f>G462-F462</f>
        <v>0.15300000000000002</v>
      </c>
      <c r="I462" s="34">
        <v>4.5</v>
      </c>
      <c r="J462" s="35">
        <v>898</v>
      </c>
      <c r="K462" s="18">
        <f>SUM(H462*I462*J462)</f>
        <v>618.2730000000001</v>
      </c>
      <c r="L462" s="196"/>
      <c r="M462" s="198"/>
    </row>
    <row r="463" spans="1:13" ht="15">
      <c r="A463" s="202"/>
      <c r="B463" s="739" t="s">
        <v>516</v>
      </c>
      <c r="C463" s="749"/>
      <c r="D463" s="750"/>
      <c r="E463" s="208"/>
      <c r="F463" s="63"/>
      <c r="G463" s="63"/>
      <c r="H463" s="36">
        <f>SUM(H461:H462)</f>
        <v>0.9779999999999998</v>
      </c>
      <c r="I463" s="37"/>
      <c r="J463" s="38"/>
      <c r="K463" s="19">
        <f>SUM(K461:K462)</f>
        <v>3031.3979999999992</v>
      </c>
      <c r="L463" s="196"/>
      <c r="M463" s="198"/>
    </row>
    <row r="464" spans="1:13" ht="15">
      <c r="A464" s="201">
        <v>125</v>
      </c>
      <c r="B464" s="14"/>
      <c r="C464" s="32" t="s">
        <v>517</v>
      </c>
      <c r="D464" s="14" t="s">
        <v>148</v>
      </c>
      <c r="E464" s="206" t="s">
        <v>1259</v>
      </c>
      <c r="F464" s="60">
        <v>9.92</v>
      </c>
      <c r="G464" s="60">
        <v>10.309</v>
      </c>
      <c r="H464" s="33">
        <f>G464-F464</f>
        <v>0.38899999999999935</v>
      </c>
      <c r="I464" s="34">
        <v>4.6</v>
      </c>
      <c r="J464" s="35">
        <v>270</v>
      </c>
      <c r="K464" s="18">
        <f>SUM(H464*I464*J464)</f>
        <v>483.1379999999991</v>
      </c>
      <c r="L464" s="560"/>
      <c r="M464" s="198"/>
    </row>
    <row r="465" spans="1:13" ht="15">
      <c r="A465" s="202"/>
      <c r="B465" s="800" t="s">
        <v>254</v>
      </c>
      <c r="C465" s="801"/>
      <c r="D465" s="802"/>
      <c r="E465" s="206"/>
      <c r="F465" s="63"/>
      <c r="G465" s="63"/>
      <c r="H465" s="36">
        <f>SUM(H464)</f>
        <v>0.38899999999999935</v>
      </c>
      <c r="I465" s="37"/>
      <c r="J465" s="38"/>
      <c r="K465" s="19">
        <f>SUM(K464:K464)</f>
        <v>483.1379999999991</v>
      </c>
      <c r="L465" s="196"/>
      <c r="M465" s="198"/>
    </row>
    <row r="466" spans="1:13" ht="15">
      <c r="A466" s="191">
        <v>126</v>
      </c>
      <c r="B466" s="39"/>
      <c r="C466" s="39" t="s">
        <v>519</v>
      </c>
      <c r="D466" s="14" t="s">
        <v>148</v>
      </c>
      <c r="E466" s="29" t="s">
        <v>520</v>
      </c>
      <c r="F466" s="25">
        <v>0</v>
      </c>
      <c r="G466" s="25">
        <v>1.56</v>
      </c>
      <c r="H466" s="25">
        <f>G466-F466</f>
        <v>1.56</v>
      </c>
      <c r="I466" s="119">
        <v>5.3</v>
      </c>
      <c r="J466" s="39">
        <v>329</v>
      </c>
      <c r="K466" s="18">
        <f>SUM(H466*I466*J466)</f>
        <v>2720.172</v>
      </c>
      <c r="L466" s="196"/>
      <c r="M466" s="198"/>
    </row>
    <row r="467" spans="1:13" ht="15">
      <c r="A467" s="186"/>
      <c r="B467" s="39"/>
      <c r="C467" s="39" t="s">
        <v>519</v>
      </c>
      <c r="D467" s="14" t="s">
        <v>148</v>
      </c>
      <c r="E467" s="29" t="s">
        <v>521</v>
      </c>
      <c r="F467" s="25">
        <v>1.56</v>
      </c>
      <c r="G467" s="25">
        <v>1.636</v>
      </c>
      <c r="H467" s="25">
        <f>G467-F467</f>
        <v>0.07599999999999985</v>
      </c>
      <c r="I467" s="119">
        <v>4.5</v>
      </c>
      <c r="J467" s="39">
        <v>855</v>
      </c>
      <c r="K467" s="18">
        <f>SUM(H467*I467*J467)</f>
        <v>292.4099999999994</v>
      </c>
      <c r="L467" s="196"/>
      <c r="M467" s="198"/>
    </row>
    <row r="468" spans="1:13" ht="15">
      <c r="A468" s="187"/>
      <c r="B468" s="798" t="s">
        <v>522</v>
      </c>
      <c r="C468" s="749"/>
      <c r="D468" s="799"/>
      <c r="E468" s="51"/>
      <c r="F468" s="28"/>
      <c r="G468" s="28"/>
      <c r="H468" s="28">
        <f>SUM(H466:H467)</f>
        <v>1.636</v>
      </c>
      <c r="I468" s="127"/>
      <c r="J468" s="126"/>
      <c r="K468" s="19">
        <f>SUM(K466:K467)</f>
        <v>3012.5819999999994</v>
      </c>
      <c r="L468" s="196"/>
      <c r="M468" s="198"/>
    </row>
    <row r="469" spans="1:13" ht="15">
      <c r="A469" s="201">
        <v>127</v>
      </c>
      <c r="B469" s="14"/>
      <c r="C469" s="32" t="s">
        <v>523</v>
      </c>
      <c r="D469" s="14" t="s">
        <v>156</v>
      </c>
      <c r="E469" s="217" t="s">
        <v>524</v>
      </c>
      <c r="F469" s="60">
        <v>0</v>
      </c>
      <c r="G469" s="60">
        <v>0.031</v>
      </c>
      <c r="H469" s="33">
        <f>G469-F469</f>
        <v>0.031</v>
      </c>
      <c r="I469" s="120">
        <v>5</v>
      </c>
      <c r="J469" s="35">
        <v>500</v>
      </c>
      <c r="K469" s="18">
        <f>SUM(H469*I469*J469)</f>
        <v>77.5</v>
      </c>
      <c r="L469" s="196"/>
      <c r="M469" s="198"/>
    </row>
    <row r="470" spans="1:13" ht="15">
      <c r="A470" s="202"/>
      <c r="B470" s="739" t="s">
        <v>525</v>
      </c>
      <c r="C470" s="749"/>
      <c r="D470" s="750"/>
      <c r="E470" s="206"/>
      <c r="F470" s="60"/>
      <c r="G470" s="60"/>
      <c r="H470" s="36">
        <f>SUM(H469:H469)</f>
        <v>0.031</v>
      </c>
      <c r="I470" s="120"/>
      <c r="J470" s="35"/>
      <c r="K470" s="19">
        <f>SUBTOTAL(9,K469:K469)</f>
        <v>77.5</v>
      </c>
      <c r="L470" s="196"/>
      <c r="M470" s="198"/>
    </row>
    <row r="471" spans="1:13" ht="15">
      <c r="A471" s="201">
        <v>128</v>
      </c>
      <c r="B471" s="14"/>
      <c r="C471" s="32" t="s">
        <v>526</v>
      </c>
      <c r="D471" s="14" t="s">
        <v>156</v>
      </c>
      <c r="E471" s="217" t="s">
        <v>527</v>
      </c>
      <c r="F471" s="60">
        <v>2.546</v>
      </c>
      <c r="G471" s="60">
        <v>2.812</v>
      </c>
      <c r="H471" s="33">
        <f>G471-F471</f>
        <v>0.266</v>
      </c>
      <c r="I471" s="120">
        <v>4.5</v>
      </c>
      <c r="J471" s="35">
        <v>750</v>
      </c>
      <c r="K471" s="18">
        <f>SUM(H471*I471*J471)</f>
        <v>897.75</v>
      </c>
      <c r="L471" s="196"/>
      <c r="M471" s="198"/>
    </row>
    <row r="472" spans="1:13" ht="15">
      <c r="A472" s="202"/>
      <c r="B472" s="739" t="s">
        <v>528</v>
      </c>
      <c r="C472" s="749"/>
      <c r="D472" s="750"/>
      <c r="E472" s="206"/>
      <c r="F472" s="60"/>
      <c r="G472" s="60"/>
      <c r="H472" s="36">
        <f>SUM(H471:H471)</f>
        <v>0.266</v>
      </c>
      <c r="I472" s="120"/>
      <c r="J472" s="35"/>
      <c r="K472" s="19">
        <f>SUBTOTAL(9,K471:K471)</f>
        <v>897.75</v>
      </c>
      <c r="L472" s="196"/>
      <c r="M472" s="198"/>
    </row>
    <row r="473" spans="1:13" ht="15">
      <c r="A473" s="201">
        <v>129</v>
      </c>
      <c r="B473" s="14" t="s">
        <v>1177</v>
      </c>
      <c r="C473" s="32" t="s">
        <v>529</v>
      </c>
      <c r="D473" s="14" t="s">
        <v>159</v>
      </c>
      <c r="E473" s="59" t="s">
        <v>530</v>
      </c>
      <c r="F473" s="60">
        <v>0.83</v>
      </c>
      <c r="G473" s="60">
        <v>4.246</v>
      </c>
      <c r="H473" s="33">
        <f>G473-F473</f>
        <v>3.4160000000000004</v>
      </c>
      <c r="I473" s="120">
        <v>4.8</v>
      </c>
      <c r="J473" s="35">
        <v>480</v>
      </c>
      <c r="K473" s="18">
        <f>SUM(H473*I473*J473)</f>
        <v>7870.464000000001</v>
      </c>
      <c r="L473" s="196"/>
      <c r="M473" s="198"/>
    </row>
    <row r="474" spans="1:13" ht="15">
      <c r="A474" s="202"/>
      <c r="B474" s="739" t="s">
        <v>531</v>
      </c>
      <c r="C474" s="749"/>
      <c r="D474" s="750"/>
      <c r="E474" s="208"/>
      <c r="F474" s="60"/>
      <c r="G474" s="60"/>
      <c r="H474" s="36">
        <f>SUM(H473)</f>
        <v>3.4160000000000004</v>
      </c>
      <c r="I474" s="120"/>
      <c r="J474" s="35"/>
      <c r="K474" s="19">
        <f>SUM(K473)</f>
        <v>7870.464000000001</v>
      </c>
      <c r="L474" s="196"/>
      <c r="M474" s="198"/>
    </row>
    <row r="475" spans="1:13" ht="15">
      <c r="A475" s="752">
        <v>130</v>
      </c>
      <c r="B475" s="174"/>
      <c r="C475" s="61" t="s">
        <v>532</v>
      </c>
      <c r="D475" s="55" t="s">
        <v>160</v>
      </c>
      <c r="E475" s="59" t="s">
        <v>533</v>
      </c>
      <c r="F475" s="60">
        <v>8.709</v>
      </c>
      <c r="G475" s="60">
        <v>9.828</v>
      </c>
      <c r="H475" s="33">
        <f>SUM(G475-F475)</f>
        <v>1.1189999999999998</v>
      </c>
      <c r="I475" s="120">
        <v>3.7</v>
      </c>
      <c r="J475" s="97">
        <v>500</v>
      </c>
      <c r="K475" s="18">
        <f>SUM(H475*I475*J475)</f>
        <v>2070.1499999999996</v>
      </c>
      <c r="L475" s="196"/>
      <c r="M475" s="198"/>
    </row>
    <row r="476" spans="1:13" ht="15">
      <c r="A476" s="754"/>
      <c r="B476" s="772" t="s">
        <v>664</v>
      </c>
      <c r="C476" s="773"/>
      <c r="D476" s="774"/>
      <c r="E476" s="62"/>
      <c r="F476" s="63"/>
      <c r="G476" s="63"/>
      <c r="H476" s="36">
        <f>SUM(H475)</f>
        <v>1.1189999999999998</v>
      </c>
      <c r="I476" s="121"/>
      <c r="J476" s="99"/>
      <c r="K476" s="19">
        <f>SUM(K475)</f>
        <v>2070.1499999999996</v>
      </c>
      <c r="L476" s="196"/>
      <c r="M476" s="198"/>
    </row>
    <row r="477" spans="1:13" ht="15">
      <c r="A477" s="726">
        <v>131</v>
      </c>
      <c r="B477" s="101"/>
      <c r="C477" s="101" t="s">
        <v>662</v>
      </c>
      <c r="D477" s="101" t="s">
        <v>179</v>
      </c>
      <c r="E477" s="314" t="s">
        <v>534</v>
      </c>
      <c r="F477" s="219">
        <v>0</v>
      </c>
      <c r="G477" s="60">
        <v>0.33</v>
      </c>
      <c r="H477" s="33">
        <f>G477-F477</f>
        <v>0.33</v>
      </c>
      <c r="I477" s="120">
        <v>5.475717439293598</v>
      </c>
      <c r="J477" s="35">
        <v>750</v>
      </c>
      <c r="K477" s="18">
        <f>SUM(H477*I477*J477)</f>
        <v>1355.2400662251655</v>
      </c>
      <c r="L477" s="196"/>
      <c r="M477" s="198"/>
    </row>
    <row r="478" spans="1:13" ht="15">
      <c r="A478" s="751">
        <v>41</v>
      </c>
      <c r="B478" s="230"/>
      <c r="C478" s="101" t="s">
        <v>662</v>
      </c>
      <c r="D478" s="230" t="s">
        <v>179</v>
      </c>
      <c r="E478" s="303"/>
      <c r="F478" s="219">
        <v>0.33</v>
      </c>
      <c r="G478" s="60">
        <v>1.661</v>
      </c>
      <c r="H478" s="33">
        <f>G478-F478</f>
        <v>1.331</v>
      </c>
      <c r="I478" s="120">
        <v>5.486341059602649</v>
      </c>
      <c r="J478" s="35">
        <v>450</v>
      </c>
      <c r="K478" s="18">
        <f>SUM(H478*I478*J478)</f>
        <v>3286.043977649007</v>
      </c>
      <c r="L478" s="196"/>
      <c r="M478" s="198"/>
    </row>
    <row r="479" spans="1:13" ht="15">
      <c r="A479" s="293"/>
      <c r="B479" s="778" t="s">
        <v>535</v>
      </c>
      <c r="C479" s="749"/>
      <c r="D479" s="779"/>
      <c r="E479" s="220"/>
      <c r="F479" s="221"/>
      <c r="G479" s="63"/>
      <c r="H479" s="36">
        <f>SUBTOTAL(9,H477:H478)</f>
        <v>1.661</v>
      </c>
      <c r="I479" s="121"/>
      <c r="J479" s="38"/>
      <c r="K479" s="19">
        <f>SUBTOTAL(9,K477:K478)</f>
        <v>4641.284043874172</v>
      </c>
      <c r="L479" s="196"/>
      <c r="M479" s="198"/>
    </row>
    <row r="480" spans="1:13" ht="15">
      <c r="A480" s="91">
        <v>132</v>
      </c>
      <c r="B480" s="72"/>
      <c r="C480" s="71" t="s">
        <v>536</v>
      </c>
      <c r="D480" s="72" t="s">
        <v>152</v>
      </c>
      <c r="E480" s="79" t="s">
        <v>537</v>
      </c>
      <c r="F480" s="74">
        <v>0</v>
      </c>
      <c r="G480" s="74">
        <v>1.146</v>
      </c>
      <c r="H480" s="74">
        <v>1.146</v>
      </c>
      <c r="I480" s="75">
        <v>5</v>
      </c>
      <c r="J480" s="76">
        <v>270</v>
      </c>
      <c r="K480" s="18">
        <f>SUM(H480*I480*J480*1.21)</f>
        <v>1871.9909999999998</v>
      </c>
      <c r="L480" s="196"/>
      <c r="M480" s="198"/>
    </row>
    <row r="481" spans="1:13" ht="15">
      <c r="A481" s="92"/>
      <c r="B481" s="72"/>
      <c r="C481" s="71" t="s">
        <v>536</v>
      </c>
      <c r="D481" s="72" t="s">
        <v>152</v>
      </c>
      <c r="E481" s="89"/>
      <c r="F481" s="74">
        <v>1.146</v>
      </c>
      <c r="G481" s="74">
        <v>2.137</v>
      </c>
      <c r="H481" s="74">
        <v>0.9910000000000001</v>
      </c>
      <c r="I481" s="75">
        <v>5</v>
      </c>
      <c r="J481" s="76">
        <v>270</v>
      </c>
      <c r="K481" s="18">
        <f>SUM(H481*I481*J481*1.21)</f>
        <v>1618.7984999999999</v>
      </c>
      <c r="L481" s="196"/>
      <c r="M481" s="198"/>
    </row>
    <row r="482" spans="1:13" ht="15">
      <c r="A482" s="92"/>
      <c r="B482" s="72"/>
      <c r="C482" s="71" t="s">
        <v>536</v>
      </c>
      <c r="D482" s="72" t="s">
        <v>152</v>
      </c>
      <c r="E482" s="73"/>
      <c r="F482" s="74">
        <v>2.137</v>
      </c>
      <c r="G482" s="74">
        <v>3.026</v>
      </c>
      <c r="H482" s="74">
        <v>0.889</v>
      </c>
      <c r="I482" s="75">
        <v>5</v>
      </c>
      <c r="J482" s="76">
        <v>270</v>
      </c>
      <c r="K482" s="18">
        <f>SUM(H482*I482*J482*1.21)</f>
        <v>1452.1815000000001</v>
      </c>
      <c r="L482" s="196"/>
      <c r="M482" s="198"/>
    </row>
    <row r="483" spans="1:13" ht="15">
      <c r="A483" s="185"/>
      <c r="B483" s="710" t="s">
        <v>538</v>
      </c>
      <c r="C483" s="711"/>
      <c r="D483" s="712"/>
      <c r="E483" s="79"/>
      <c r="F483" s="74"/>
      <c r="G483" s="74"/>
      <c r="H483" s="80">
        <f>SUBTOTAL(9,H480:H482)</f>
        <v>3.026</v>
      </c>
      <c r="I483" s="75"/>
      <c r="J483" s="76"/>
      <c r="K483" s="19">
        <f>SUBTOTAL(9,K480:K482)</f>
        <v>4942.971</v>
      </c>
      <c r="L483" s="196"/>
      <c r="M483" s="198"/>
    </row>
    <row r="484" spans="1:13" ht="15">
      <c r="A484" s="191">
        <v>133</v>
      </c>
      <c r="B484" s="126"/>
      <c r="C484" s="39" t="s">
        <v>539</v>
      </c>
      <c r="D484" s="14" t="s">
        <v>148</v>
      </c>
      <c r="E484" s="29" t="s">
        <v>540</v>
      </c>
      <c r="F484" s="25">
        <v>0</v>
      </c>
      <c r="G484" s="25">
        <v>0.596</v>
      </c>
      <c r="H484" s="25">
        <f>G484-F484</f>
        <v>0.596</v>
      </c>
      <c r="I484" s="119">
        <v>3.4</v>
      </c>
      <c r="J484" s="39">
        <v>255</v>
      </c>
      <c r="K484" s="18">
        <f>SUM(H484*I484*J484)</f>
        <v>516.732</v>
      </c>
      <c r="L484" s="196"/>
      <c r="M484" s="198"/>
    </row>
    <row r="485" spans="1:13" ht="15">
      <c r="A485" s="186"/>
      <c r="B485" s="39"/>
      <c r="C485" s="39" t="s">
        <v>539</v>
      </c>
      <c r="D485" s="14" t="s">
        <v>148</v>
      </c>
      <c r="E485" s="51" t="s">
        <v>541</v>
      </c>
      <c r="F485" s="25">
        <v>0.596</v>
      </c>
      <c r="G485" s="25">
        <v>0.635</v>
      </c>
      <c r="H485" s="25">
        <f>G485-F485</f>
        <v>0.039000000000000035</v>
      </c>
      <c r="I485" s="119">
        <v>3.4</v>
      </c>
      <c r="J485" s="39">
        <v>855</v>
      </c>
      <c r="K485" s="18">
        <f>SUM(H485*I485*J485)</f>
        <v>113.37300000000009</v>
      </c>
      <c r="L485" s="196"/>
      <c r="M485" s="198"/>
    </row>
    <row r="486" spans="1:13" ht="15">
      <c r="A486" s="187"/>
      <c r="B486" s="798" t="s">
        <v>542</v>
      </c>
      <c r="C486" s="749"/>
      <c r="D486" s="799"/>
      <c r="E486" s="52"/>
      <c r="F486" s="28"/>
      <c r="G486" s="28"/>
      <c r="H486" s="28">
        <f>SUM(H484:H485)</f>
        <v>0.635</v>
      </c>
      <c r="I486" s="127"/>
      <c r="J486" s="126"/>
      <c r="K486" s="19">
        <f>SUM(K484:K485)</f>
        <v>630.105</v>
      </c>
      <c r="L486" s="196"/>
      <c r="M486" s="198"/>
    </row>
    <row r="487" spans="1:13" ht="15">
      <c r="A487" s="91">
        <v>134</v>
      </c>
      <c r="B487" s="72"/>
      <c r="C487" s="71" t="s">
        <v>543</v>
      </c>
      <c r="D487" s="72" t="s">
        <v>152</v>
      </c>
      <c r="E487" s="79" t="s">
        <v>544</v>
      </c>
      <c r="F487" s="74">
        <v>1.052</v>
      </c>
      <c r="G487" s="74">
        <v>1.776</v>
      </c>
      <c r="H487" s="74">
        <v>0.724</v>
      </c>
      <c r="I487" s="75">
        <v>5.3</v>
      </c>
      <c r="J487" s="76">
        <v>270</v>
      </c>
      <c r="K487" s="18">
        <f>SUM(H487*I487*J487*1.21)</f>
        <v>1253.61324</v>
      </c>
      <c r="L487" s="196"/>
      <c r="M487" s="198"/>
    </row>
    <row r="488" spans="1:13" ht="15">
      <c r="A488" s="185"/>
      <c r="B488" s="710" t="s">
        <v>545</v>
      </c>
      <c r="C488" s="711"/>
      <c r="D488" s="712"/>
      <c r="E488" s="79"/>
      <c r="F488" s="74"/>
      <c r="G488" s="74"/>
      <c r="H488" s="80">
        <f>SUBTOTAL(9,H487:H487)</f>
        <v>0.724</v>
      </c>
      <c r="I488" s="75"/>
      <c r="J488" s="76"/>
      <c r="K488" s="19">
        <f>SUBTOTAL(9,K487)</f>
        <v>1253.61324</v>
      </c>
      <c r="L488" s="196"/>
      <c r="M488" s="198"/>
    </row>
    <row r="489" spans="1:13" ht="15">
      <c r="A489" s="91">
        <v>135</v>
      </c>
      <c r="B489" s="72"/>
      <c r="C489" s="71" t="s">
        <v>546</v>
      </c>
      <c r="D489" s="72" t="s">
        <v>152</v>
      </c>
      <c r="E489" s="79" t="s">
        <v>547</v>
      </c>
      <c r="F489" s="74">
        <v>0</v>
      </c>
      <c r="G489" s="74">
        <v>0.422</v>
      </c>
      <c r="H489" s="74">
        <v>0.422</v>
      </c>
      <c r="I489" s="75">
        <v>4</v>
      </c>
      <c r="J489" s="76">
        <v>550</v>
      </c>
      <c r="K489" s="18">
        <f>SUM(H489*I489*J489*1.21)</f>
        <v>1123.364</v>
      </c>
      <c r="L489" s="196"/>
      <c r="M489" s="198"/>
    </row>
    <row r="490" spans="1:13" ht="15">
      <c r="A490" s="185"/>
      <c r="B490" s="710" t="s">
        <v>548</v>
      </c>
      <c r="C490" s="711"/>
      <c r="D490" s="712"/>
      <c r="E490" s="73"/>
      <c r="F490" s="74"/>
      <c r="G490" s="74"/>
      <c r="H490" s="80">
        <f>SUBTOTAL(9,H489:H489)</f>
        <v>0.422</v>
      </c>
      <c r="I490" s="75"/>
      <c r="J490" s="76"/>
      <c r="K490" s="19">
        <f>SUBTOTAL(9,K489:K489)</f>
        <v>1123.364</v>
      </c>
      <c r="L490" s="196"/>
      <c r="M490" s="198"/>
    </row>
    <row r="491" spans="1:13" ht="15">
      <c r="A491" s="136">
        <v>136</v>
      </c>
      <c r="B491" s="101"/>
      <c r="C491" s="101" t="s">
        <v>663</v>
      </c>
      <c r="D491" s="101" t="s">
        <v>179</v>
      </c>
      <c r="E491" s="272" t="s">
        <v>549</v>
      </c>
      <c r="F491" s="219">
        <v>0.334</v>
      </c>
      <c r="G491" s="60">
        <v>1.331</v>
      </c>
      <c r="H491" s="33">
        <f>G491-F491</f>
        <v>0.9969999999999999</v>
      </c>
      <c r="I491" s="120">
        <v>5</v>
      </c>
      <c r="J491" s="35">
        <v>450</v>
      </c>
      <c r="K491" s="18">
        <f>SUM(H491*I491*J491)</f>
        <v>2243.2499999999995</v>
      </c>
      <c r="L491" s="745"/>
      <c r="M491" s="746"/>
    </row>
    <row r="492" spans="1:13" ht="15">
      <c r="A492" s="293"/>
      <c r="B492" s="230"/>
      <c r="C492" s="101" t="s">
        <v>663</v>
      </c>
      <c r="D492" s="230" t="s">
        <v>179</v>
      </c>
      <c r="E492" s="231"/>
      <c r="F492" s="219">
        <v>1.331</v>
      </c>
      <c r="G492" s="60">
        <v>2.085</v>
      </c>
      <c r="H492" s="33">
        <f>G492-F492</f>
        <v>0.754</v>
      </c>
      <c r="I492" s="120">
        <v>5</v>
      </c>
      <c r="J492" s="35">
        <v>450</v>
      </c>
      <c r="K492" s="18">
        <f>SUM(H492*I492*J492)</f>
        <v>1696.5</v>
      </c>
      <c r="L492" s="747"/>
      <c r="M492" s="746"/>
    </row>
    <row r="493" spans="1:13" ht="15">
      <c r="A493" s="304"/>
      <c r="B493" s="778" t="s">
        <v>550</v>
      </c>
      <c r="C493" s="749"/>
      <c r="D493" s="779"/>
      <c r="E493" s="312"/>
      <c r="F493" s="221"/>
      <c r="G493" s="63"/>
      <c r="H493" s="36">
        <f>SUBTOTAL(9,H491:H492)</f>
        <v>1.751</v>
      </c>
      <c r="I493" s="121"/>
      <c r="J493" s="38"/>
      <c r="K493" s="19">
        <f>SUBTOTAL(9,K491:K492)</f>
        <v>3939.7499999999995</v>
      </c>
      <c r="L493" s="747"/>
      <c r="M493" s="746"/>
    </row>
    <row r="494" spans="1:13" ht="15">
      <c r="A494" s="201">
        <v>137</v>
      </c>
      <c r="B494" s="14" t="s">
        <v>1177</v>
      </c>
      <c r="C494" s="32" t="s">
        <v>209</v>
      </c>
      <c r="D494" s="14" t="s">
        <v>159</v>
      </c>
      <c r="E494" s="59" t="s">
        <v>1088</v>
      </c>
      <c r="F494" s="60">
        <v>0</v>
      </c>
      <c r="G494" s="60">
        <v>3.123</v>
      </c>
      <c r="H494" s="33">
        <f>G494-F494</f>
        <v>3.123</v>
      </c>
      <c r="I494" s="120">
        <v>4.9</v>
      </c>
      <c r="J494" s="35">
        <v>480</v>
      </c>
      <c r="K494" s="18">
        <f>SUM(H494*I494*J494)</f>
        <v>7345.296</v>
      </c>
      <c r="L494" s="196"/>
      <c r="M494" s="198"/>
    </row>
    <row r="495" spans="1:13" ht="15">
      <c r="A495" s="202"/>
      <c r="B495" s="739" t="s">
        <v>551</v>
      </c>
      <c r="C495" s="749"/>
      <c r="D495" s="750"/>
      <c r="E495" s="208"/>
      <c r="F495" s="60"/>
      <c r="G495" s="60"/>
      <c r="H495" s="36">
        <f>SUM(H494:H494)</f>
        <v>3.123</v>
      </c>
      <c r="I495" s="120"/>
      <c r="J495" s="35"/>
      <c r="K495" s="19">
        <f>SUM(K494:K494)</f>
        <v>7345.296</v>
      </c>
      <c r="L495" s="196"/>
      <c r="M495" s="198"/>
    </row>
    <row r="496" spans="1:13" ht="15">
      <c r="A496" s="269"/>
      <c r="B496" s="103"/>
      <c r="C496" s="103"/>
      <c r="D496" s="103"/>
      <c r="E496" s="308"/>
      <c r="F496" s="309"/>
      <c r="G496" s="309"/>
      <c r="H496" s="112"/>
      <c r="I496" s="113"/>
      <c r="J496" s="114"/>
      <c r="K496" s="114"/>
      <c r="L496" s="196"/>
      <c r="M496" s="198"/>
    </row>
    <row r="497" spans="1:13" ht="15">
      <c r="A497" s="780">
        <v>12</v>
      </c>
      <c r="B497" s="731"/>
      <c r="C497" s="731"/>
      <c r="D497" s="731"/>
      <c r="E497" s="731"/>
      <c r="F497" s="731"/>
      <c r="G497" s="731"/>
      <c r="H497" s="731"/>
      <c r="I497" s="731"/>
      <c r="J497" s="731"/>
      <c r="K497" s="731"/>
      <c r="L497" s="196"/>
      <c r="M497" s="198"/>
    </row>
    <row r="498" spans="1:13" ht="15.75" thickBot="1">
      <c r="A498" s="736"/>
      <c r="B498" s="736"/>
      <c r="C498" s="736"/>
      <c r="D498" s="736"/>
      <c r="E498" s="736"/>
      <c r="F498" s="736"/>
      <c r="G498" s="736"/>
      <c r="H498" s="736"/>
      <c r="I498" s="736"/>
      <c r="J498" s="736"/>
      <c r="K498" s="736"/>
      <c r="L498" s="196"/>
      <c r="M498" s="69"/>
    </row>
    <row r="499" spans="1:12" ht="36">
      <c r="A499" s="145" t="s">
        <v>130</v>
      </c>
      <c r="B499" s="146" t="s">
        <v>131</v>
      </c>
      <c r="C499" s="147" t="s">
        <v>132</v>
      </c>
      <c r="D499" s="148" t="s">
        <v>133</v>
      </c>
      <c r="E499" s="147" t="s">
        <v>134</v>
      </c>
      <c r="F499" s="734" t="s">
        <v>135</v>
      </c>
      <c r="G499" s="735"/>
      <c r="H499" s="149" t="s">
        <v>136</v>
      </c>
      <c r="I499" s="150" t="s">
        <v>137</v>
      </c>
      <c r="J499" s="151" t="s">
        <v>138</v>
      </c>
      <c r="K499" s="291" t="s">
        <v>139</v>
      </c>
      <c r="L499" s="152"/>
    </row>
    <row r="500" spans="1:12" ht="15.75" thickBot="1">
      <c r="A500" s="153" t="s">
        <v>140</v>
      </c>
      <c r="B500" s="154"/>
      <c r="C500" s="155"/>
      <c r="D500" s="156"/>
      <c r="E500" s="157"/>
      <c r="F500" s="158" t="s">
        <v>141</v>
      </c>
      <c r="G500" s="159" t="s">
        <v>142</v>
      </c>
      <c r="H500" s="160" t="s">
        <v>143</v>
      </c>
      <c r="I500" s="161" t="s">
        <v>144</v>
      </c>
      <c r="J500" s="162" t="s">
        <v>145</v>
      </c>
      <c r="K500" s="292" t="s">
        <v>146</v>
      </c>
      <c r="L500" s="152"/>
    </row>
    <row r="501" spans="1:12" ht="4.5" customHeight="1">
      <c r="A501" s="343"/>
      <c r="B501" s="164"/>
      <c r="C501" s="165"/>
      <c r="D501" s="164"/>
      <c r="E501" s="164"/>
      <c r="F501" s="167"/>
      <c r="G501" s="167"/>
      <c r="H501" s="167"/>
      <c r="I501" s="168"/>
      <c r="J501" s="165"/>
      <c r="K501" s="169"/>
      <c r="L501" s="152"/>
    </row>
    <row r="502" spans="1:13" ht="15">
      <c r="A502" s="191">
        <v>138</v>
      </c>
      <c r="B502" s="126"/>
      <c r="C502" s="39" t="s">
        <v>552</v>
      </c>
      <c r="D502" s="14" t="s">
        <v>148</v>
      </c>
      <c r="E502" s="29" t="s">
        <v>553</v>
      </c>
      <c r="F502" s="25">
        <v>0</v>
      </c>
      <c r="G502" s="25">
        <v>0.61</v>
      </c>
      <c r="H502" s="25">
        <f>G502-F502</f>
        <v>0.61</v>
      </c>
      <c r="I502" s="119">
        <v>3.1</v>
      </c>
      <c r="J502" s="39">
        <v>226</v>
      </c>
      <c r="K502" s="18">
        <f>SUM(H502*I502*J502)</f>
        <v>427.366</v>
      </c>
      <c r="L502" s="196"/>
      <c r="M502" s="198"/>
    </row>
    <row r="503" spans="1:13" ht="15">
      <c r="A503" s="186"/>
      <c r="B503" s="39"/>
      <c r="C503" s="39" t="s">
        <v>552</v>
      </c>
      <c r="D503" s="14" t="s">
        <v>148</v>
      </c>
      <c r="E503" s="51" t="s">
        <v>554</v>
      </c>
      <c r="F503" s="25">
        <v>0.61</v>
      </c>
      <c r="G503" s="25">
        <v>0.826</v>
      </c>
      <c r="H503" s="25">
        <f>G503-F503</f>
        <v>0.21599999999999997</v>
      </c>
      <c r="I503" s="119">
        <v>3.1</v>
      </c>
      <c r="J503" s="39">
        <v>226</v>
      </c>
      <c r="K503" s="18">
        <f>SUM(H503*I503*J503)</f>
        <v>151.3296</v>
      </c>
      <c r="L503" s="196"/>
      <c r="M503" s="198"/>
    </row>
    <row r="504" spans="1:13" ht="15">
      <c r="A504" s="187"/>
      <c r="B504" s="798" t="s">
        <v>555</v>
      </c>
      <c r="C504" s="749"/>
      <c r="D504" s="799"/>
      <c r="E504" s="52"/>
      <c r="F504" s="28"/>
      <c r="G504" s="28"/>
      <c r="H504" s="28">
        <f>SUM(H502:H503)</f>
        <v>0.826</v>
      </c>
      <c r="I504" s="127"/>
      <c r="J504" s="126"/>
      <c r="K504" s="19">
        <f>SUM(K502:K503)</f>
        <v>578.6956</v>
      </c>
      <c r="L504" s="196"/>
      <c r="M504" s="198"/>
    </row>
    <row r="505" spans="1:13" ht="15">
      <c r="A505" s="105">
        <v>139</v>
      </c>
      <c r="B505" s="14"/>
      <c r="C505" s="32" t="s">
        <v>556</v>
      </c>
      <c r="D505" s="14" t="s">
        <v>156</v>
      </c>
      <c r="E505" s="217" t="s">
        <v>959</v>
      </c>
      <c r="F505" s="60">
        <v>0.45</v>
      </c>
      <c r="G505" s="60">
        <v>1.43</v>
      </c>
      <c r="H505" s="33">
        <f>G505-F505</f>
        <v>0.98</v>
      </c>
      <c r="I505" s="120">
        <v>6.2</v>
      </c>
      <c r="J505" s="35">
        <v>500</v>
      </c>
      <c r="K505" s="18">
        <f>SUM(H505*I505*J505)</f>
        <v>3038</v>
      </c>
      <c r="L505" s="521"/>
      <c r="M505" s="525"/>
    </row>
    <row r="506" spans="1:13" ht="15">
      <c r="A506" s="105"/>
      <c r="B506" s="14"/>
      <c r="C506" s="32" t="s">
        <v>556</v>
      </c>
      <c r="D506" s="14" t="s">
        <v>156</v>
      </c>
      <c r="E506" s="209" t="s">
        <v>960</v>
      </c>
      <c r="F506" s="60">
        <v>6.08</v>
      </c>
      <c r="G506" s="60">
        <v>8.69</v>
      </c>
      <c r="H506" s="33">
        <f>G506-F506</f>
        <v>2.6099999999999994</v>
      </c>
      <c r="I506" s="120">
        <v>6.5</v>
      </c>
      <c r="J506" s="35">
        <v>500</v>
      </c>
      <c r="K506" s="18">
        <f>SUM(H506*I506*J506)</f>
        <v>8482.499999999998</v>
      </c>
      <c r="L506" s="196"/>
      <c r="M506" s="198"/>
    </row>
    <row r="507" spans="1:13" ht="15">
      <c r="A507" s="202"/>
      <c r="B507" s="739" t="s">
        <v>557</v>
      </c>
      <c r="C507" s="749"/>
      <c r="D507" s="750"/>
      <c r="E507" s="206"/>
      <c r="F507" s="60"/>
      <c r="G507" s="60"/>
      <c r="H507" s="36">
        <f>SUM(H505:H506)</f>
        <v>3.5899999999999994</v>
      </c>
      <c r="I507" s="120"/>
      <c r="J507" s="35"/>
      <c r="K507" s="19">
        <f>SUBTOTAL(9,K505:K506)</f>
        <v>11520.499999999998</v>
      </c>
      <c r="L507" s="196"/>
      <c r="M507" s="198"/>
    </row>
    <row r="508" spans="1:13" ht="15">
      <c r="A508" s="201">
        <v>140</v>
      </c>
      <c r="B508" s="14"/>
      <c r="C508" s="32" t="s">
        <v>558</v>
      </c>
      <c r="D508" s="14" t="s">
        <v>156</v>
      </c>
      <c r="E508" s="217" t="s">
        <v>559</v>
      </c>
      <c r="F508" s="60">
        <v>0</v>
      </c>
      <c r="G508" s="60">
        <v>0.028</v>
      </c>
      <c r="H508" s="33">
        <f>G508-F508</f>
        <v>0.028</v>
      </c>
      <c r="I508" s="120">
        <v>5</v>
      </c>
      <c r="J508" s="35">
        <v>400</v>
      </c>
      <c r="K508" s="18">
        <f>SUM(H508*I508*J508)</f>
        <v>56.00000000000001</v>
      </c>
      <c r="L508" s="196"/>
      <c r="M508" s="198"/>
    </row>
    <row r="509" spans="1:13" ht="15">
      <c r="A509" s="105"/>
      <c r="B509" s="739" t="s">
        <v>560</v>
      </c>
      <c r="C509" s="749"/>
      <c r="D509" s="750"/>
      <c r="E509" s="206"/>
      <c r="F509" s="60"/>
      <c r="G509" s="60"/>
      <c r="H509" s="36">
        <f>SUM(H508:H508)</f>
        <v>0.028</v>
      </c>
      <c r="I509" s="120"/>
      <c r="J509" s="35"/>
      <c r="K509" s="19">
        <f>SUBTOTAL(9,K508:K508)</f>
        <v>56.00000000000001</v>
      </c>
      <c r="L509" s="196"/>
      <c r="M509" s="198"/>
    </row>
    <row r="510" spans="1:13" ht="15">
      <c r="A510" s="201">
        <v>141</v>
      </c>
      <c r="B510" s="14"/>
      <c r="C510" s="32" t="s">
        <v>561</v>
      </c>
      <c r="D510" s="14" t="s">
        <v>156</v>
      </c>
      <c r="E510" s="217" t="s">
        <v>562</v>
      </c>
      <c r="F510" s="60">
        <v>0</v>
      </c>
      <c r="G510" s="60">
        <v>0.38</v>
      </c>
      <c r="H510" s="33">
        <f>G510-F510</f>
        <v>0.38</v>
      </c>
      <c r="I510" s="120">
        <v>4.5</v>
      </c>
      <c r="J510" s="35">
        <v>400</v>
      </c>
      <c r="K510" s="18">
        <f>SUM(H510*I510*J510)</f>
        <v>684</v>
      </c>
      <c r="L510" s="196"/>
      <c r="M510" s="198"/>
    </row>
    <row r="511" spans="1:13" ht="15">
      <c r="A511" s="202"/>
      <c r="B511" s="739" t="s">
        <v>563</v>
      </c>
      <c r="C511" s="749"/>
      <c r="D511" s="750"/>
      <c r="E511" s="206"/>
      <c r="F511" s="60"/>
      <c r="G511" s="60"/>
      <c r="H511" s="36">
        <f>SUM(H510:H510)</f>
        <v>0.38</v>
      </c>
      <c r="I511" s="120"/>
      <c r="J511" s="35"/>
      <c r="K511" s="19">
        <f>SUBTOTAL(9,K510:K510)</f>
        <v>684</v>
      </c>
      <c r="L511" s="196"/>
      <c r="M511" s="198"/>
    </row>
    <row r="512" spans="1:13" ht="15">
      <c r="A512" s="91">
        <v>142</v>
      </c>
      <c r="B512" s="72"/>
      <c r="C512" s="71" t="s">
        <v>565</v>
      </c>
      <c r="D512" s="72" t="s">
        <v>152</v>
      </c>
      <c r="E512" s="79" t="s">
        <v>566</v>
      </c>
      <c r="F512" s="74">
        <v>0</v>
      </c>
      <c r="G512" s="74">
        <v>2.303</v>
      </c>
      <c r="H512" s="74">
        <v>2.303</v>
      </c>
      <c r="I512" s="75">
        <v>5.2</v>
      </c>
      <c r="J512" s="76">
        <v>270</v>
      </c>
      <c r="K512" s="18">
        <f>SUM(H512*I512*J512*1.21)</f>
        <v>3912.4285199999995</v>
      </c>
      <c r="L512" s="745"/>
      <c r="M512" s="746"/>
    </row>
    <row r="513" spans="1:13" ht="15">
      <c r="A513" s="92"/>
      <c r="B513" s="775" t="s">
        <v>666</v>
      </c>
      <c r="C513" s="776"/>
      <c r="D513" s="777"/>
      <c r="E513" s="79"/>
      <c r="F513" s="74"/>
      <c r="G513" s="74"/>
      <c r="H513" s="82">
        <f>SUM(H512)</f>
        <v>2.303</v>
      </c>
      <c r="I513" s="83"/>
      <c r="J513" s="84"/>
      <c r="K513" s="19">
        <f>SUM(K512)</f>
        <v>3912.4285199999995</v>
      </c>
      <c r="L513" s="747"/>
      <c r="M513" s="746"/>
    </row>
    <row r="514" spans="1:13" ht="15">
      <c r="A514" s="752">
        <v>143</v>
      </c>
      <c r="B514" s="174"/>
      <c r="C514" s="61" t="s">
        <v>569</v>
      </c>
      <c r="D514" s="55" t="s">
        <v>160</v>
      </c>
      <c r="E514" s="59" t="s">
        <v>570</v>
      </c>
      <c r="F514" s="60">
        <v>15.847</v>
      </c>
      <c r="G514" s="60">
        <v>16.128</v>
      </c>
      <c r="H514" s="33">
        <f>SUM(G514-F514)</f>
        <v>0.2810000000000006</v>
      </c>
      <c r="I514" s="120">
        <v>4.4</v>
      </c>
      <c r="J514" s="97">
        <v>450</v>
      </c>
      <c r="K514" s="18">
        <f>SUM(H514*I514*J514)</f>
        <v>556.3800000000011</v>
      </c>
      <c r="L514" s="196"/>
      <c r="M514" s="198"/>
    </row>
    <row r="515" spans="1:13" ht="15">
      <c r="A515" s="754"/>
      <c r="B515" s="772" t="s">
        <v>667</v>
      </c>
      <c r="C515" s="773"/>
      <c r="D515" s="774"/>
      <c r="E515" s="62"/>
      <c r="F515" s="63"/>
      <c r="G515" s="63"/>
      <c r="H515" s="36">
        <f>SUM(H514)</f>
        <v>0.2810000000000006</v>
      </c>
      <c r="I515" s="121"/>
      <c r="J515" s="38"/>
      <c r="K515" s="19">
        <f>SUM(K514)</f>
        <v>556.3800000000011</v>
      </c>
      <c r="L515" s="196"/>
      <c r="M515" s="198"/>
    </row>
    <row r="516" spans="1:13" ht="15">
      <c r="A516" s="105">
        <v>144</v>
      </c>
      <c r="B516" s="14" t="s">
        <v>1177</v>
      </c>
      <c r="C516" s="32" t="s">
        <v>573</v>
      </c>
      <c r="D516" s="14" t="s">
        <v>156</v>
      </c>
      <c r="E516" s="296" t="s">
        <v>52</v>
      </c>
      <c r="F516" s="60">
        <v>3.1</v>
      </c>
      <c r="G516" s="60">
        <v>7.515</v>
      </c>
      <c r="H516" s="33">
        <f>G516-F516</f>
        <v>4.414999999999999</v>
      </c>
      <c r="I516" s="120">
        <v>5.8</v>
      </c>
      <c r="J516" s="35">
        <v>500</v>
      </c>
      <c r="K516" s="18">
        <f>SUM(H516*I516*J516)</f>
        <v>12803.499999999998</v>
      </c>
      <c r="L516" s="521"/>
      <c r="M516" s="525"/>
    </row>
    <row r="517" spans="1:13" ht="15">
      <c r="A517" s="202"/>
      <c r="B517" s="739" t="s">
        <v>574</v>
      </c>
      <c r="C517" s="749"/>
      <c r="D517" s="750"/>
      <c r="E517" s="206"/>
      <c r="F517" s="60"/>
      <c r="G517" s="60"/>
      <c r="H517" s="36">
        <f>SUM(H516:H516)</f>
        <v>4.414999999999999</v>
      </c>
      <c r="I517" s="120"/>
      <c r="J517" s="35"/>
      <c r="K517" s="19">
        <f>SUBTOTAL(9,K516:K516)</f>
        <v>12803.499999999998</v>
      </c>
      <c r="L517" s="196"/>
      <c r="M517" s="198"/>
    </row>
    <row r="518" spans="1:13" ht="15">
      <c r="A518" s="201">
        <v>145</v>
      </c>
      <c r="B518" s="14"/>
      <c r="C518" s="32" t="s">
        <v>575</v>
      </c>
      <c r="D518" s="14" t="s">
        <v>156</v>
      </c>
      <c r="E518" s="217" t="s">
        <v>576</v>
      </c>
      <c r="F518" s="60">
        <v>0</v>
      </c>
      <c r="G518" s="60">
        <v>0.503</v>
      </c>
      <c r="H518" s="33">
        <f>G518-F518</f>
        <v>0.503</v>
      </c>
      <c r="I518" s="120">
        <v>4.5</v>
      </c>
      <c r="J518" s="35">
        <v>750</v>
      </c>
      <c r="K518" s="18">
        <f>SUM(H518*I518*J518)</f>
        <v>1697.625</v>
      </c>
      <c r="L518" s="196"/>
      <c r="M518" s="198"/>
    </row>
    <row r="519" spans="1:13" ht="15">
      <c r="A519" s="202"/>
      <c r="B519" s="739" t="s">
        <v>577</v>
      </c>
      <c r="C519" s="749"/>
      <c r="D519" s="750"/>
      <c r="E519" s="206"/>
      <c r="F519" s="60"/>
      <c r="G519" s="60"/>
      <c r="H519" s="36">
        <f>SUM(H518:H518)</f>
        <v>0.503</v>
      </c>
      <c r="I519" s="120"/>
      <c r="J519" s="35"/>
      <c r="K519" s="19">
        <f>SUBTOTAL(9,K518:K518)</f>
        <v>1697.625</v>
      </c>
      <c r="L519" s="196"/>
      <c r="M519" s="198"/>
    </row>
    <row r="520" spans="1:13" ht="15">
      <c r="A520" s="191">
        <v>146</v>
      </c>
      <c r="B520" s="126"/>
      <c r="C520" s="32" t="s">
        <v>579</v>
      </c>
      <c r="D520" s="14" t="s">
        <v>148</v>
      </c>
      <c r="E520" s="217" t="s">
        <v>580</v>
      </c>
      <c r="F520" s="60">
        <v>0</v>
      </c>
      <c r="G520" s="60">
        <v>0.274</v>
      </c>
      <c r="H520" s="33">
        <f>G520-F520</f>
        <v>0.274</v>
      </c>
      <c r="I520" s="34">
        <v>4.3</v>
      </c>
      <c r="J520" s="35">
        <v>855</v>
      </c>
      <c r="K520" s="18">
        <f>SUM(H520*I520*J520)</f>
        <v>1007.3610000000001</v>
      </c>
      <c r="L520" s="196"/>
      <c r="M520" s="198"/>
    </row>
    <row r="521" spans="1:13" ht="15">
      <c r="A521" s="186"/>
      <c r="B521" s="126"/>
      <c r="C521" s="32" t="s">
        <v>579</v>
      </c>
      <c r="D521" s="14" t="s">
        <v>148</v>
      </c>
      <c r="E521" s="217" t="s">
        <v>581</v>
      </c>
      <c r="F521" s="60">
        <v>0.274</v>
      </c>
      <c r="G521" s="60">
        <v>0.62</v>
      </c>
      <c r="H521" s="33">
        <f>G521-F521</f>
        <v>0.346</v>
      </c>
      <c r="I521" s="34">
        <v>4.3</v>
      </c>
      <c r="J521" s="35">
        <v>329</v>
      </c>
      <c r="K521" s="18">
        <f>SUM(H521*I521*J521)</f>
        <v>489.48619999999994</v>
      </c>
      <c r="L521" s="196"/>
      <c r="M521" s="198"/>
    </row>
    <row r="522" spans="1:13" ht="15">
      <c r="A522" s="105"/>
      <c r="B522" s="14"/>
      <c r="C522" s="32" t="s">
        <v>579</v>
      </c>
      <c r="D522" s="14" t="s">
        <v>148</v>
      </c>
      <c r="E522" s="59" t="s">
        <v>581</v>
      </c>
      <c r="F522" s="60">
        <v>0.62</v>
      </c>
      <c r="G522" s="60">
        <v>0.747</v>
      </c>
      <c r="H522" s="33">
        <f>G522-F522</f>
        <v>0.127</v>
      </c>
      <c r="I522" s="34">
        <v>4.3</v>
      </c>
      <c r="J522" s="35">
        <v>855</v>
      </c>
      <c r="K522" s="18">
        <f>SUM(H522*I522*J522)</f>
        <v>466.9155</v>
      </c>
      <c r="L522" s="196"/>
      <c r="M522" s="198"/>
    </row>
    <row r="523" spans="1:13" ht="15">
      <c r="A523" s="202"/>
      <c r="B523" s="739" t="s">
        <v>582</v>
      </c>
      <c r="C523" s="749"/>
      <c r="D523" s="750"/>
      <c r="E523" s="208"/>
      <c r="F523" s="63"/>
      <c r="G523" s="63"/>
      <c r="H523" s="36">
        <f>SUM(H522:H522)</f>
        <v>0.127</v>
      </c>
      <c r="I523" s="37"/>
      <c r="J523" s="38"/>
      <c r="K523" s="19">
        <f>SUM(K520:K522)</f>
        <v>1963.7627000000002</v>
      </c>
      <c r="L523" s="196"/>
      <c r="M523" s="198"/>
    </row>
    <row r="524" spans="1:13" ht="15">
      <c r="A524" s="201">
        <v>147</v>
      </c>
      <c r="B524" s="14"/>
      <c r="C524" s="32" t="s">
        <v>583</v>
      </c>
      <c r="D524" s="14" t="s">
        <v>148</v>
      </c>
      <c r="E524" s="59" t="s">
        <v>584</v>
      </c>
      <c r="F524" s="60">
        <v>0.453</v>
      </c>
      <c r="G524" s="60">
        <v>0.804</v>
      </c>
      <c r="H524" s="33">
        <f>G524-F524</f>
        <v>0.35100000000000003</v>
      </c>
      <c r="I524" s="34">
        <v>4.4</v>
      </c>
      <c r="J524" s="35">
        <v>329</v>
      </c>
      <c r="K524" s="18">
        <f>SUM(H524*I524*J524)</f>
        <v>508.10760000000005</v>
      </c>
      <c r="L524" s="196"/>
      <c r="M524" s="198"/>
    </row>
    <row r="525" spans="1:13" ht="15">
      <c r="A525" s="202"/>
      <c r="B525" s="739" t="s">
        <v>585</v>
      </c>
      <c r="C525" s="749"/>
      <c r="D525" s="750"/>
      <c r="E525" s="208"/>
      <c r="F525" s="63"/>
      <c r="G525" s="63"/>
      <c r="H525" s="36">
        <f>SUM(H524:H524)</f>
        <v>0.35100000000000003</v>
      </c>
      <c r="I525" s="37"/>
      <c r="J525" s="38"/>
      <c r="K525" s="19">
        <f>SUM(K524)</f>
        <v>508.10760000000005</v>
      </c>
      <c r="L525" s="196"/>
      <c r="M525" s="198"/>
    </row>
    <row r="526" spans="1:13" ht="15">
      <c r="A526" s="201">
        <v>148</v>
      </c>
      <c r="B526" s="14" t="s">
        <v>1174</v>
      </c>
      <c r="C526" s="32" t="s">
        <v>586</v>
      </c>
      <c r="D526" s="14" t="s">
        <v>156</v>
      </c>
      <c r="E526" s="217" t="s">
        <v>587</v>
      </c>
      <c r="F526" s="60">
        <v>0</v>
      </c>
      <c r="G526" s="60">
        <v>0.515</v>
      </c>
      <c r="H526" s="33">
        <f>G526-F526</f>
        <v>0.515</v>
      </c>
      <c r="I526" s="120">
        <v>5.2</v>
      </c>
      <c r="J526" s="35">
        <v>500</v>
      </c>
      <c r="K526" s="18">
        <f>SUM(H526*I526*J526)</f>
        <v>1339.0000000000002</v>
      </c>
      <c r="L526" s="196"/>
      <c r="M526" s="198"/>
    </row>
    <row r="527" spans="1:13" ht="15">
      <c r="A527" s="202"/>
      <c r="B527" s="739" t="s">
        <v>588</v>
      </c>
      <c r="C527" s="749"/>
      <c r="D527" s="750"/>
      <c r="E527" s="206"/>
      <c r="F527" s="60"/>
      <c r="G527" s="60"/>
      <c r="H527" s="36">
        <f>SUM(H526:H526)</f>
        <v>0.515</v>
      </c>
      <c r="I527" s="120"/>
      <c r="J527" s="35"/>
      <c r="K527" s="19">
        <f>SUBTOTAL(9,K526:K526)</f>
        <v>1339.0000000000002</v>
      </c>
      <c r="L527" s="196"/>
      <c r="M527" s="198"/>
    </row>
    <row r="528" spans="1:13" ht="15">
      <c r="A528" s="201">
        <v>149</v>
      </c>
      <c r="B528" s="14" t="s">
        <v>1177</v>
      </c>
      <c r="C528" s="281" t="s">
        <v>589</v>
      </c>
      <c r="D528" s="14" t="s">
        <v>156</v>
      </c>
      <c r="E528" s="217" t="s">
        <v>847</v>
      </c>
      <c r="F528" s="60">
        <v>0.59</v>
      </c>
      <c r="G528" s="60">
        <v>2.19</v>
      </c>
      <c r="H528" s="33">
        <f>G528-F528</f>
        <v>1.6</v>
      </c>
      <c r="I528" s="370">
        <v>5.6</v>
      </c>
      <c r="J528" s="35">
        <v>450</v>
      </c>
      <c r="K528" s="18">
        <f>SUM(H528*I528*J528)</f>
        <v>4031.9999999999995</v>
      </c>
      <c r="L528" s="521"/>
      <c r="M528" s="525"/>
    </row>
    <row r="529" spans="1:13" ht="15">
      <c r="A529" s="202"/>
      <c r="B529" s="795" t="s">
        <v>590</v>
      </c>
      <c r="C529" s="796"/>
      <c r="D529" s="797"/>
      <c r="E529" s="59"/>
      <c r="F529" s="60"/>
      <c r="G529" s="60"/>
      <c r="H529" s="36">
        <f>SUM(H528:H528)</f>
        <v>1.6</v>
      </c>
      <c r="I529" s="370"/>
      <c r="J529" s="35"/>
      <c r="K529" s="19">
        <f>SUBTOTAL(9,K528:K528)</f>
        <v>4031.9999999999995</v>
      </c>
      <c r="L529" s="196"/>
      <c r="M529" s="198"/>
    </row>
    <row r="530" spans="1:13" ht="15">
      <c r="A530" s="201">
        <v>150</v>
      </c>
      <c r="B530" s="126"/>
      <c r="C530" s="32" t="s">
        <v>357</v>
      </c>
      <c r="D530" s="14" t="s">
        <v>148</v>
      </c>
      <c r="E530" s="59" t="s">
        <v>707</v>
      </c>
      <c r="F530" s="60">
        <v>3.501</v>
      </c>
      <c r="G530" s="60">
        <v>3.957</v>
      </c>
      <c r="H530" s="16">
        <f>G530-F530</f>
        <v>0.45599999999999996</v>
      </c>
      <c r="I530" s="30">
        <v>6.6</v>
      </c>
      <c r="J530" s="17">
        <v>855</v>
      </c>
      <c r="K530" s="18">
        <f>SUM(H530*I530*J530)</f>
        <v>2573.2079999999996</v>
      </c>
      <c r="L530" s="196"/>
      <c r="M530" s="198"/>
    </row>
    <row r="531" spans="1:13" ht="15">
      <c r="A531" s="202"/>
      <c r="B531" s="795" t="s">
        <v>358</v>
      </c>
      <c r="C531" s="796"/>
      <c r="D531" s="797"/>
      <c r="E531" s="59"/>
      <c r="F531" s="60"/>
      <c r="G531" s="60"/>
      <c r="H531" s="36">
        <f>SUM(H530)</f>
        <v>0.45599999999999996</v>
      </c>
      <c r="I531" s="370"/>
      <c r="J531" s="35"/>
      <c r="K531" s="19">
        <f>SUM(K530:K530)</f>
        <v>2573.2079999999996</v>
      </c>
      <c r="L531" s="196"/>
      <c r="M531" s="198"/>
    </row>
    <row r="532" spans="1:13" ht="15">
      <c r="A532" s="201">
        <v>151</v>
      </c>
      <c r="B532" s="14"/>
      <c r="C532" s="32" t="s">
        <v>708</v>
      </c>
      <c r="D532" s="14" t="s">
        <v>148</v>
      </c>
      <c r="E532" s="217" t="s">
        <v>1261</v>
      </c>
      <c r="F532" s="25">
        <v>1.475</v>
      </c>
      <c r="G532" s="25">
        <v>1.677</v>
      </c>
      <c r="H532" s="33">
        <f>G532-F532</f>
        <v>0.20199999999999996</v>
      </c>
      <c r="I532" s="120">
        <v>5.15</v>
      </c>
      <c r="J532" s="35">
        <v>370</v>
      </c>
      <c r="K532" s="18">
        <f>SUM(H532*I532*J532)</f>
        <v>384.91099999999994</v>
      </c>
      <c r="L532" s="560"/>
      <c r="M532" s="198"/>
    </row>
    <row r="533" spans="1:13" ht="15">
      <c r="A533" s="202"/>
      <c r="B533" s="739" t="s">
        <v>709</v>
      </c>
      <c r="C533" s="749"/>
      <c r="D533" s="750"/>
      <c r="E533" s="206"/>
      <c r="F533" s="60"/>
      <c r="G533" s="60"/>
      <c r="H533" s="36">
        <f>SUM(H532:H532)</f>
        <v>0.20199999999999996</v>
      </c>
      <c r="I533" s="120"/>
      <c r="J533" s="35"/>
      <c r="K533" s="19">
        <f>SUBTOTAL(9,K532:K532)</f>
        <v>384.91099999999994</v>
      </c>
      <c r="L533" s="196"/>
      <c r="M533" s="198"/>
    </row>
    <row r="534" spans="1:13" ht="15">
      <c r="A534" s="57">
        <v>152</v>
      </c>
      <c r="B534" s="14" t="s">
        <v>1174</v>
      </c>
      <c r="C534" s="32" t="s">
        <v>713</v>
      </c>
      <c r="D534" s="14" t="s">
        <v>159</v>
      </c>
      <c r="E534" s="59" t="s">
        <v>714</v>
      </c>
      <c r="F534" s="60">
        <v>0</v>
      </c>
      <c r="G534" s="60">
        <v>1.174</v>
      </c>
      <c r="H534" s="33">
        <f>G534-F534</f>
        <v>1.174</v>
      </c>
      <c r="I534" s="120">
        <v>3.5</v>
      </c>
      <c r="J534" s="35">
        <v>480</v>
      </c>
      <c r="K534" s="18">
        <f>SUM(H534*I534*J534)</f>
        <v>1972.32</v>
      </c>
      <c r="L534" s="196"/>
      <c r="M534" s="198"/>
    </row>
    <row r="535" spans="1:13" ht="15">
      <c r="A535" s="58"/>
      <c r="B535" s="739" t="s">
        <v>715</v>
      </c>
      <c r="C535" s="749"/>
      <c r="D535" s="750"/>
      <c r="E535" s="208"/>
      <c r="F535" s="60"/>
      <c r="G535" s="60"/>
      <c r="H535" s="36">
        <f>SUM(H534)</f>
        <v>1.174</v>
      </c>
      <c r="I535" s="120"/>
      <c r="J535" s="35"/>
      <c r="K535" s="19">
        <f>SUM(K534)</f>
        <v>1972.32</v>
      </c>
      <c r="L535" s="196"/>
      <c r="M535" s="198"/>
    </row>
    <row r="536" spans="1:13" ht="15">
      <c r="A536" s="57">
        <v>153</v>
      </c>
      <c r="B536" s="14"/>
      <c r="C536" s="32" t="s">
        <v>716</v>
      </c>
      <c r="D536" s="14" t="s">
        <v>159</v>
      </c>
      <c r="E536" s="59" t="s">
        <v>717</v>
      </c>
      <c r="F536" s="60">
        <v>0</v>
      </c>
      <c r="G536" s="60">
        <v>1.506</v>
      </c>
      <c r="H536" s="33">
        <f>G536-F536</f>
        <v>1.506</v>
      </c>
      <c r="I536" s="120">
        <v>3.5</v>
      </c>
      <c r="J536" s="35">
        <v>480</v>
      </c>
      <c r="K536" s="18">
        <f>SUM(H536*I536*J536)</f>
        <v>2530.08</v>
      </c>
      <c r="L536" s="196"/>
      <c r="M536" s="198"/>
    </row>
    <row r="537" spans="1:13" ht="15">
      <c r="A537" s="58"/>
      <c r="B537" s="739" t="s">
        <v>718</v>
      </c>
      <c r="C537" s="749"/>
      <c r="D537" s="750"/>
      <c r="E537" s="208"/>
      <c r="F537" s="60"/>
      <c r="G537" s="60"/>
      <c r="H537" s="36">
        <f>SUM(H536)</f>
        <v>1.506</v>
      </c>
      <c r="I537" s="120"/>
      <c r="J537" s="35"/>
      <c r="K537" s="19">
        <f>SUM(K536)</f>
        <v>2530.08</v>
      </c>
      <c r="L537" s="196"/>
      <c r="M537" s="198"/>
    </row>
    <row r="538" spans="1:13" ht="15">
      <c r="A538" s="57">
        <v>154</v>
      </c>
      <c r="B538" s="14"/>
      <c r="C538" s="32" t="s">
        <v>719</v>
      </c>
      <c r="D538" s="14" t="s">
        <v>159</v>
      </c>
      <c r="E538" s="59" t="s">
        <v>720</v>
      </c>
      <c r="F538" s="60">
        <v>0</v>
      </c>
      <c r="G538" s="60">
        <v>1.925</v>
      </c>
      <c r="H538" s="33">
        <f>G538-F538</f>
        <v>1.925</v>
      </c>
      <c r="I538" s="120">
        <v>3.8</v>
      </c>
      <c r="J538" s="35">
        <v>480</v>
      </c>
      <c r="K538" s="18">
        <f>SUM(H538*I538*J538)</f>
        <v>3511.2</v>
      </c>
      <c r="L538" s="196"/>
      <c r="M538" s="198"/>
    </row>
    <row r="539" spans="1:13" ht="15">
      <c r="A539" s="58"/>
      <c r="B539" s="739" t="s">
        <v>721</v>
      </c>
      <c r="C539" s="749"/>
      <c r="D539" s="750"/>
      <c r="E539" s="208"/>
      <c r="F539" s="60"/>
      <c r="G539" s="60"/>
      <c r="H539" s="36">
        <f>SUM(H538)</f>
        <v>1.925</v>
      </c>
      <c r="I539" s="120"/>
      <c r="J539" s="35"/>
      <c r="K539" s="19">
        <f>SUM(K538)</f>
        <v>3511.2</v>
      </c>
      <c r="L539" s="196"/>
      <c r="M539" s="198"/>
    </row>
    <row r="540" spans="1:13" ht="15">
      <c r="A540" s="57">
        <v>155</v>
      </c>
      <c r="B540" s="14"/>
      <c r="C540" s="32" t="s">
        <v>722</v>
      </c>
      <c r="D540" s="14" t="s">
        <v>159</v>
      </c>
      <c r="E540" s="59" t="s">
        <v>723</v>
      </c>
      <c r="F540" s="60">
        <v>0</v>
      </c>
      <c r="G540" s="60">
        <v>0.946</v>
      </c>
      <c r="H540" s="33">
        <f>G540-F540</f>
        <v>0.946</v>
      </c>
      <c r="I540" s="120">
        <v>4.2</v>
      </c>
      <c r="J540" s="35">
        <v>480</v>
      </c>
      <c r="K540" s="18">
        <f>SUM(H540*I540*J540)</f>
        <v>1907.136</v>
      </c>
      <c r="L540" s="196"/>
      <c r="M540" s="198"/>
    </row>
    <row r="541" spans="1:13" ht="15">
      <c r="A541" s="58"/>
      <c r="B541" s="739" t="s">
        <v>724</v>
      </c>
      <c r="C541" s="749"/>
      <c r="D541" s="750"/>
      <c r="E541" s="208"/>
      <c r="F541" s="60"/>
      <c r="G541" s="60"/>
      <c r="H541" s="36">
        <f>SUM(H540)</f>
        <v>0.946</v>
      </c>
      <c r="I541" s="120"/>
      <c r="J541" s="35"/>
      <c r="K541" s="19">
        <f>SUM(K540)</f>
        <v>1907.136</v>
      </c>
      <c r="L541" s="196"/>
      <c r="M541" s="198"/>
    </row>
    <row r="542" spans="1:13" ht="15">
      <c r="A542" s="57">
        <v>156</v>
      </c>
      <c r="B542" s="14" t="s">
        <v>1174</v>
      </c>
      <c r="C542" s="32" t="s">
        <v>725</v>
      </c>
      <c r="D542" s="14" t="s">
        <v>159</v>
      </c>
      <c r="E542" s="59" t="s">
        <v>726</v>
      </c>
      <c r="F542" s="60">
        <v>0</v>
      </c>
      <c r="G542" s="60">
        <v>1.126</v>
      </c>
      <c r="H542" s="33">
        <f>G542-F542</f>
        <v>1.126</v>
      </c>
      <c r="I542" s="120">
        <v>4.5</v>
      </c>
      <c r="J542" s="35">
        <v>480</v>
      </c>
      <c r="K542" s="18">
        <f>SUM(H542*I542*J542)</f>
        <v>2432.16</v>
      </c>
      <c r="L542" s="196"/>
      <c r="M542" s="198"/>
    </row>
    <row r="543" spans="1:13" ht="15">
      <c r="A543" s="66"/>
      <c r="B543" s="14" t="s">
        <v>1174</v>
      </c>
      <c r="C543" s="32" t="s">
        <v>725</v>
      </c>
      <c r="D543" s="14" t="s">
        <v>159</v>
      </c>
      <c r="E543" s="59" t="s">
        <v>1089</v>
      </c>
      <c r="F543" s="60">
        <v>1.126</v>
      </c>
      <c r="G543" s="60">
        <v>1.762</v>
      </c>
      <c r="H543" s="33">
        <f>G543-F543</f>
        <v>0.6360000000000001</v>
      </c>
      <c r="I543" s="120">
        <v>4.5</v>
      </c>
      <c r="J543" s="35">
        <v>480</v>
      </c>
      <c r="K543" s="18">
        <f>SUM(H543*I543*J543)</f>
        <v>1373.7600000000002</v>
      </c>
      <c r="L543" s="196"/>
      <c r="M543" s="198"/>
    </row>
    <row r="544" spans="1:13" ht="15">
      <c r="A544" s="58"/>
      <c r="B544" s="739" t="s">
        <v>727</v>
      </c>
      <c r="C544" s="749"/>
      <c r="D544" s="750"/>
      <c r="E544" s="208"/>
      <c r="F544" s="60"/>
      <c r="G544" s="60"/>
      <c r="H544" s="36">
        <f>SUM(H542:H543)</f>
        <v>1.762</v>
      </c>
      <c r="I544" s="120"/>
      <c r="J544" s="35"/>
      <c r="K544" s="19">
        <f>SUM(K542:K543)</f>
        <v>3805.92</v>
      </c>
      <c r="L544" s="196"/>
      <c r="M544" s="198"/>
    </row>
    <row r="545" spans="1:13" ht="15">
      <c r="A545" s="57">
        <v>157</v>
      </c>
      <c r="B545" s="14"/>
      <c r="C545" s="32" t="s">
        <v>728</v>
      </c>
      <c r="D545" s="14" t="s">
        <v>159</v>
      </c>
      <c r="E545" s="59" t="s">
        <v>1178</v>
      </c>
      <c r="F545" s="60">
        <v>0</v>
      </c>
      <c r="G545" s="60">
        <v>2.428</v>
      </c>
      <c r="H545" s="33">
        <f>G545-F545</f>
        <v>2.428</v>
      </c>
      <c r="I545" s="120">
        <v>4.7</v>
      </c>
      <c r="J545" s="35">
        <v>480</v>
      </c>
      <c r="K545" s="18">
        <f>SUM(H545*I545*J545)</f>
        <v>5477.568</v>
      </c>
      <c r="L545" s="521"/>
      <c r="M545" s="198"/>
    </row>
    <row r="546" spans="1:13" ht="15">
      <c r="A546" s="58"/>
      <c r="B546" s="739" t="s">
        <v>729</v>
      </c>
      <c r="C546" s="749"/>
      <c r="D546" s="750"/>
      <c r="E546" s="208"/>
      <c r="F546" s="60"/>
      <c r="G546" s="60"/>
      <c r="H546" s="36">
        <f>SUM(H545)</f>
        <v>2.428</v>
      </c>
      <c r="I546" s="120"/>
      <c r="J546" s="35"/>
      <c r="K546" s="19">
        <f>SUM(K545)</f>
        <v>5477.568</v>
      </c>
      <c r="L546" s="196"/>
      <c r="M546" s="198"/>
    </row>
    <row r="547" spans="1:13" ht="15">
      <c r="A547" s="57">
        <v>158</v>
      </c>
      <c r="B547" s="14"/>
      <c r="C547" s="32" t="s">
        <v>730</v>
      </c>
      <c r="D547" s="14" t="s">
        <v>159</v>
      </c>
      <c r="E547" s="59" t="s">
        <v>731</v>
      </c>
      <c r="F547" s="60">
        <v>0</v>
      </c>
      <c r="G547" s="60">
        <v>0.79</v>
      </c>
      <c r="H547" s="33">
        <f>G547-F547</f>
        <v>0.79</v>
      </c>
      <c r="I547" s="120">
        <v>4.2</v>
      </c>
      <c r="J547" s="35">
        <v>480</v>
      </c>
      <c r="K547" s="18">
        <f>SUM(H547*I547*J547)</f>
        <v>1592.6400000000003</v>
      </c>
      <c r="L547" s="196"/>
      <c r="M547" s="198"/>
    </row>
    <row r="548" spans="1:13" ht="15">
      <c r="A548" s="58"/>
      <c r="B548" s="739" t="s">
        <v>732</v>
      </c>
      <c r="C548" s="749"/>
      <c r="D548" s="750"/>
      <c r="E548" s="208"/>
      <c r="F548" s="60"/>
      <c r="G548" s="60"/>
      <c r="H548" s="36">
        <f>SUM(H547)</f>
        <v>0.79</v>
      </c>
      <c r="I548" s="120"/>
      <c r="J548" s="35"/>
      <c r="K548" s="19">
        <f>SUM(K547)</f>
        <v>1592.6400000000003</v>
      </c>
      <c r="L548" s="196"/>
      <c r="M548" s="198"/>
    </row>
    <row r="549" spans="1:13" ht="15">
      <c r="A549" s="57">
        <v>159</v>
      </c>
      <c r="B549" s="14" t="s">
        <v>1174</v>
      </c>
      <c r="C549" s="32" t="s">
        <v>733</v>
      </c>
      <c r="D549" s="14" t="s">
        <v>159</v>
      </c>
      <c r="E549" s="59" t="s">
        <v>734</v>
      </c>
      <c r="F549" s="60">
        <v>0</v>
      </c>
      <c r="G549" s="60">
        <v>2.234</v>
      </c>
      <c r="H549" s="33">
        <f>G549-F549</f>
        <v>2.234</v>
      </c>
      <c r="I549" s="120">
        <v>5.5</v>
      </c>
      <c r="J549" s="35">
        <v>480</v>
      </c>
      <c r="K549" s="18">
        <f>SUM(H549*I549*J549)</f>
        <v>5897.759999999999</v>
      </c>
      <c r="L549" s="196"/>
      <c r="M549" s="198"/>
    </row>
    <row r="550" spans="1:13" ht="15">
      <c r="A550" s="58"/>
      <c r="B550" s="739" t="s">
        <v>735</v>
      </c>
      <c r="C550" s="749"/>
      <c r="D550" s="750"/>
      <c r="E550" s="208"/>
      <c r="F550" s="60"/>
      <c r="G550" s="60"/>
      <c r="H550" s="36">
        <f>SUM(H549)</f>
        <v>2.234</v>
      </c>
      <c r="I550" s="120"/>
      <c r="J550" s="35"/>
      <c r="K550" s="19">
        <f>SUM(K549)</f>
        <v>5897.759999999999</v>
      </c>
      <c r="L550" s="196"/>
      <c r="M550" s="198"/>
    </row>
    <row r="551" spans="1:13" ht="15">
      <c r="A551" s="491"/>
      <c r="B551" s="553"/>
      <c r="C551" s="573"/>
      <c r="D551" s="573"/>
      <c r="E551" s="554"/>
      <c r="F551" s="277"/>
      <c r="G551" s="277"/>
      <c r="H551" s="284"/>
      <c r="I551" s="285"/>
      <c r="J551" s="286"/>
      <c r="K551" s="53"/>
      <c r="L551" s="196"/>
      <c r="M551" s="198"/>
    </row>
    <row r="552" spans="1:13" ht="15">
      <c r="A552" s="358"/>
      <c r="B552" s="436"/>
      <c r="C552" s="562"/>
      <c r="D552" s="562"/>
      <c r="E552" s="297"/>
      <c r="F552" s="271"/>
      <c r="G552" s="271"/>
      <c r="H552" s="183"/>
      <c r="I552" s="472"/>
      <c r="J552" s="471"/>
      <c r="K552" s="106"/>
      <c r="L552" s="196"/>
      <c r="M552" s="198"/>
    </row>
    <row r="553" spans="1:13" ht="15">
      <c r="A553" s="736">
        <v>13</v>
      </c>
      <c r="B553" s="737"/>
      <c r="C553" s="737"/>
      <c r="D553" s="737"/>
      <c r="E553" s="737"/>
      <c r="F553" s="737"/>
      <c r="G553" s="737"/>
      <c r="H553" s="737"/>
      <c r="I553" s="737"/>
      <c r="J553" s="737"/>
      <c r="K553" s="737"/>
      <c r="L553" s="196"/>
      <c r="M553" s="198"/>
    </row>
    <row r="554" spans="1:13" ht="15.75" thickBot="1">
      <c r="A554" s="358"/>
      <c r="B554" s="436"/>
      <c r="C554" s="562"/>
      <c r="D554" s="562"/>
      <c r="E554" s="297"/>
      <c r="F554" s="271"/>
      <c r="G554" s="271"/>
      <c r="H554" s="183"/>
      <c r="I554" s="472"/>
      <c r="J554" s="471"/>
      <c r="K554" s="106"/>
      <c r="L554" s="196"/>
      <c r="M554" s="198"/>
    </row>
    <row r="555" spans="1:12" ht="36">
      <c r="A555" s="145" t="s">
        <v>130</v>
      </c>
      <c r="B555" s="146" t="s">
        <v>131</v>
      </c>
      <c r="C555" s="147" t="s">
        <v>132</v>
      </c>
      <c r="D555" s="148" t="s">
        <v>133</v>
      </c>
      <c r="E555" s="147" t="s">
        <v>134</v>
      </c>
      <c r="F555" s="734" t="s">
        <v>135</v>
      </c>
      <c r="G555" s="735"/>
      <c r="H555" s="149" t="s">
        <v>136</v>
      </c>
      <c r="I555" s="150" t="s">
        <v>137</v>
      </c>
      <c r="J555" s="151" t="s">
        <v>138</v>
      </c>
      <c r="K555" s="291" t="s">
        <v>139</v>
      </c>
      <c r="L555" s="152"/>
    </row>
    <row r="556" spans="1:12" ht="15.75" thickBot="1">
      <c r="A556" s="153" t="s">
        <v>140</v>
      </c>
      <c r="B556" s="154"/>
      <c r="C556" s="155"/>
      <c r="D556" s="156"/>
      <c r="E556" s="157"/>
      <c r="F556" s="158" t="s">
        <v>141</v>
      </c>
      <c r="G556" s="159" t="s">
        <v>142</v>
      </c>
      <c r="H556" s="160" t="s">
        <v>143</v>
      </c>
      <c r="I556" s="161" t="s">
        <v>144</v>
      </c>
      <c r="J556" s="162" t="s">
        <v>145</v>
      </c>
      <c r="K556" s="292" t="s">
        <v>146</v>
      </c>
      <c r="L556" s="152"/>
    </row>
    <row r="557" spans="1:12" ht="4.5" customHeight="1">
      <c r="A557" s="343"/>
      <c r="B557" s="164"/>
      <c r="C557" s="165"/>
      <c r="D557" s="164"/>
      <c r="E557" s="164"/>
      <c r="F557" s="167"/>
      <c r="G557" s="167"/>
      <c r="H557" s="167"/>
      <c r="I557" s="168"/>
      <c r="J557" s="165"/>
      <c r="K557" s="169"/>
      <c r="L557" s="152"/>
    </row>
    <row r="558" spans="1:13" ht="15">
      <c r="A558" s="57">
        <v>160</v>
      </c>
      <c r="B558" s="14" t="s">
        <v>1174</v>
      </c>
      <c r="C558" s="32" t="s">
        <v>736</v>
      </c>
      <c r="D558" s="14" t="s">
        <v>159</v>
      </c>
      <c r="E558" s="59" t="s">
        <v>18</v>
      </c>
      <c r="F558" s="60">
        <v>0</v>
      </c>
      <c r="G558" s="60">
        <v>2.046</v>
      </c>
      <c r="H558" s="33">
        <f>G558-F558</f>
        <v>2.046</v>
      </c>
      <c r="I558" s="120">
        <v>5.5</v>
      </c>
      <c r="J558" s="35">
        <v>480</v>
      </c>
      <c r="K558" s="18">
        <f>SUM(H558*I558*J558)</f>
        <v>5401.44</v>
      </c>
      <c r="L558" s="196"/>
      <c r="M558" s="198"/>
    </row>
    <row r="559" spans="1:13" ht="15">
      <c r="A559" s="58"/>
      <c r="B559" s="739" t="s">
        <v>737</v>
      </c>
      <c r="C559" s="749"/>
      <c r="D559" s="750"/>
      <c r="E559" s="208"/>
      <c r="F559" s="60"/>
      <c r="G559" s="60"/>
      <c r="H559" s="36">
        <f>SUM(H558)</f>
        <v>2.046</v>
      </c>
      <c r="I559" s="120"/>
      <c r="J559" s="35"/>
      <c r="K559" s="19">
        <f>SUM(K558)</f>
        <v>5401.44</v>
      </c>
      <c r="L559" s="196"/>
      <c r="M559" s="198"/>
    </row>
    <row r="560" spans="1:13" ht="15">
      <c r="A560" s="57">
        <v>161</v>
      </c>
      <c r="B560" s="14" t="s">
        <v>1174</v>
      </c>
      <c r="C560" s="32" t="s">
        <v>256</v>
      </c>
      <c r="D560" s="14" t="s">
        <v>159</v>
      </c>
      <c r="E560" s="59" t="s">
        <v>738</v>
      </c>
      <c r="F560" s="60">
        <v>5.745</v>
      </c>
      <c r="G560" s="60">
        <v>6.723</v>
      </c>
      <c r="H560" s="33">
        <f>G560-F560</f>
        <v>0.9779999999999998</v>
      </c>
      <c r="I560" s="120">
        <v>4.5</v>
      </c>
      <c r="J560" s="35">
        <v>480</v>
      </c>
      <c r="K560" s="18">
        <f>SUM(H560*I560*J560)</f>
        <v>2112.4799999999996</v>
      </c>
      <c r="L560" s="196"/>
      <c r="M560" s="198"/>
    </row>
    <row r="561" spans="1:13" ht="15">
      <c r="A561" s="58"/>
      <c r="B561" s="739" t="s">
        <v>257</v>
      </c>
      <c r="C561" s="740"/>
      <c r="D561" s="741"/>
      <c r="E561" s="208"/>
      <c r="F561" s="60"/>
      <c r="G561" s="60"/>
      <c r="H561" s="36">
        <f>SUM(H560)</f>
        <v>0.9779999999999998</v>
      </c>
      <c r="I561" s="120"/>
      <c r="J561" s="35"/>
      <c r="K561" s="19">
        <f>SUM(K560)</f>
        <v>2112.4799999999996</v>
      </c>
      <c r="L561" s="196"/>
      <c r="M561" s="198"/>
    </row>
    <row r="562" spans="1:13" ht="15">
      <c r="A562" s="57">
        <v>162</v>
      </c>
      <c r="B562" s="14"/>
      <c r="C562" s="32" t="s">
        <v>739</v>
      </c>
      <c r="D562" s="14" t="s">
        <v>159</v>
      </c>
      <c r="E562" s="59" t="s">
        <v>740</v>
      </c>
      <c r="F562" s="60">
        <v>0</v>
      </c>
      <c r="G562" s="60">
        <v>2.007</v>
      </c>
      <c r="H562" s="33">
        <f>G562-F562</f>
        <v>2.007</v>
      </c>
      <c r="I562" s="120">
        <v>4.6</v>
      </c>
      <c r="J562" s="35">
        <v>480</v>
      </c>
      <c r="K562" s="18">
        <f>SUM(H562*I562*J562)</f>
        <v>4431.456</v>
      </c>
      <c r="L562" s="196"/>
      <c r="M562" s="198"/>
    </row>
    <row r="563" spans="1:13" ht="15">
      <c r="A563" s="58"/>
      <c r="B563" s="739" t="s">
        <v>741</v>
      </c>
      <c r="C563" s="740"/>
      <c r="D563" s="741"/>
      <c r="E563" s="208"/>
      <c r="F563" s="60"/>
      <c r="G563" s="60"/>
      <c r="H563" s="36">
        <f>SUM(H562)</f>
        <v>2.007</v>
      </c>
      <c r="I563" s="120"/>
      <c r="J563" s="35"/>
      <c r="K563" s="19">
        <f>SUM(K562)</f>
        <v>4431.456</v>
      </c>
      <c r="L563" s="196"/>
      <c r="M563" s="198"/>
    </row>
    <row r="564" spans="1:13" ht="15">
      <c r="A564" s="57">
        <v>163</v>
      </c>
      <c r="B564" s="14"/>
      <c r="C564" s="32" t="s">
        <v>742</v>
      </c>
      <c r="D564" s="14" t="s">
        <v>159</v>
      </c>
      <c r="E564" s="59" t="s">
        <v>743</v>
      </c>
      <c r="F564" s="60">
        <v>0</v>
      </c>
      <c r="G564" s="60">
        <v>1.571</v>
      </c>
      <c r="H564" s="33">
        <f>G564-F564</f>
        <v>1.571</v>
      </c>
      <c r="I564" s="120">
        <v>4</v>
      </c>
      <c r="J564" s="35">
        <v>480</v>
      </c>
      <c r="K564" s="18">
        <f>SUM(H564*I564*J564)</f>
        <v>3016.3199999999997</v>
      </c>
      <c r="L564" s="196"/>
      <c r="M564" s="198"/>
    </row>
    <row r="565" spans="1:13" ht="15">
      <c r="A565" s="58"/>
      <c r="B565" s="739" t="s">
        <v>744</v>
      </c>
      <c r="C565" s="740"/>
      <c r="D565" s="741"/>
      <c r="E565" s="208"/>
      <c r="F565" s="60"/>
      <c r="G565" s="60"/>
      <c r="H565" s="36">
        <f>SUM(H564)</f>
        <v>1.571</v>
      </c>
      <c r="I565" s="120"/>
      <c r="J565" s="35"/>
      <c r="K565" s="19">
        <f>SUM(K564)</f>
        <v>3016.3199999999997</v>
      </c>
      <c r="L565" s="196"/>
      <c r="M565" s="198"/>
    </row>
    <row r="566" spans="1:13" ht="15">
      <c r="A566" s="57">
        <v>164</v>
      </c>
      <c r="B566" s="14" t="s">
        <v>1179</v>
      </c>
      <c r="C566" s="32" t="s">
        <v>745</v>
      </c>
      <c r="D566" s="14" t="s">
        <v>159</v>
      </c>
      <c r="E566" s="59" t="s">
        <v>746</v>
      </c>
      <c r="F566" s="60">
        <v>0</v>
      </c>
      <c r="G566" s="60">
        <v>1.587</v>
      </c>
      <c r="H566" s="33">
        <f>G566-F566</f>
        <v>1.587</v>
      </c>
      <c r="I566" s="120">
        <v>4.5</v>
      </c>
      <c r="J566" s="35">
        <v>480</v>
      </c>
      <c r="K566" s="18">
        <f>SUM(H566*I566*J566)</f>
        <v>3427.92</v>
      </c>
      <c r="L566" s="196"/>
      <c r="M566" s="198"/>
    </row>
    <row r="567" spans="1:13" ht="15">
      <c r="A567" s="66"/>
      <c r="B567" s="14"/>
      <c r="C567" s="32" t="s">
        <v>745</v>
      </c>
      <c r="D567" s="14" t="s">
        <v>159</v>
      </c>
      <c r="E567" s="59" t="s">
        <v>747</v>
      </c>
      <c r="F567" s="60">
        <v>1.851</v>
      </c>
      <c r="G567" s="60">
        <v>2.72</v>
      </c>
      <c r="H567" s="33">
        <f>G567-F567</f>
        <v>0.8690000000000002</v>
      </c>
      <c r="I567" s="120">
        <v>4.5</v>
      </c>
      <c r="J567" s="35">
        <v>480</v>
      </c>
      <c r="K567" s="18">
        <f>SUM(H567*I567*J567)</f>
        <v>1877.0400000000004</v>
      </c>
      <c r="L567" s="196"/>
      <c r="M567" s="198"/>
    </row>
    <row r="568" spans="1:13" ht="15">
      <c r="A568" s="58"/>
      <c r="B568" s="739" t="s">
        <v>748</v>
      </c>
      <c r="C568" s="740"/>
      <c r="D568" s="741"/>
      <c r="E568" s="208"/>
      <c r="F568" s="60"/>
      <c r="G568" s="60"/>
      <c r="H568" s="36">
        <f>SUM(H566:H567)</f>
        <v>2.4560000000000004</v>
      </c>
      <c r="I568" s="120"/>
      <c r="J568" s="35"/>
      <c r="K568" s="19">
        <f>SUM(K566:K567)</f>
        <v>5304.960000000001</v>
      </c>
      <c r="L568" s="196"/>
      <c r="M568" s="198"/>
    </row>
    <row r="569" spans="1:13" ht="15">
      <c r="A569" s="57">
        <v>165</v>
      </c>
      <c r="B569" s="14" t="s">
        <v>1177</v>
      </c>
      <c r="C569" s="32" t="s">
        <v>749</v>
      </c>
      <c r="D569" s="14" t="s">
        <v>159</v>
      </c>
      <c r="E569" s="59" t="s">
        <v>750</v>
      </c>
      <c r="F569" s="60">
        <v>1.183</v>
      </c>
      <c r="G569" s="60">
        <v>4.845</v>
      </c>
      <c r="H569" s="33">
        <f>G569-F569</f>
        <v>3.662</v>
      </c>
      <c r="I569" s="120">
        <v>5</v>
      </c>
      <c r="J569" s="35">
        <v>480</v>
      </c>
      <c r="K569" s="18">
        <f>SUM(H569*I569*J569)</f>
        <v>8788.8</v>
      </c>
      <c r="L569" s="196"/>
      <c r="M569" s="198"/>
    </row>
    <row r="570" spans="1:13" ht="15">
      <c r="A570" s="58"/>
      <c r="B570" s="739" t="s">
        <v>751</v>
      </c>
      <c r="C570" s="740"/>
      <c r="D570" s="741"/>
      <c r="E570" s="208"/>
      <c r="F570" s="60"/>
      <c r="G570" s="60"/>
      <c r="H570" s="36">
        <f>SUM(H569)</f>
        <v>3.662</v>
      </c>
      <c r="I570" s="120"/>
      <c r="J570" s="35"/>
      <c r="K570" s="19">
        <f>SUM(K569)</f>
        <v>8788.8</v>
      </c>
      <c r="L570" s="196"/>
      <c r="M570" s="198"/>
    </row>
    <row r="571" spans="1:13" ht="15">
      <c r="A571" s="57">
        <v>166</v>
      </c>
      <c r="B571" s="14" t="s">
        <v>1177</v>
      </c>
      <c r="C571" s="32" t="s">
        <v>752</v>
      </c>
      <c r="D571" s="14" t="s">
        <v>159</v>
      </c>
      <c r="E571" s="59" t="s">
        <v>753</v>
      </c>
      <c r="F571" s="60">
        <v>0</v>
      </c>
      <c r="G571" s="60">
        <v>2.582</v>
      </c>
      <c r="H571" s="33">
        <f>G571-F571</f>
        <v>2.582</v>
      </c>
      <c r="I571" s="120">
        <v>4.5</v>
      </c>
      <c r="J571" s="35">
        <v>480</v>
      </c>
      <c r="K571" s="18">
        <f>SUM(H571*I571*J571)</f>
        <v>5577.12</v>
      </c>
      <c r="L571" s="521"/>
      <c r="M571" s="198"/>
    </row>
    <row r="572" spans="1:13" ht="15">
      <c r="A572" s="58"/>
      <c r="B572" s="739" t="s">
        <v>754</v>
      </c>
      <c r="C572" s="740"/>
      <c r="D572" s="741"/>
      <c r="E572" s="208"/>
      <c r="F572" s="60"/>
      <c r="G572" s="60"/>
      <c r="H572" s="36">
        <f>SUM(H571)</f>
        <v>2.582</v>
      </c>
      <c r="I572" s="120"/>
      <c r="J572" s="35"/>
      <c r="K572" s="19">
        <f>SUM(K571)</f>
        <v>5577.12</v>
      </c>
      <c r="L572" s="196"/>
      <c r="M572" s="198"/>
    </row>
    <row r="573" spans="1:13" ht="15">
      <c r="A573" s="57">
        <v>167</v>
      </c>
      <c r="B573" s="14"/>
      <c r="C573" s="32" t="s">
        <v>759</v>
      </c>
      <c r="D573" s="14" t="s">
        <v>159</v>
      </c>
      <c r="E573" s="59" t="s">
        <v>760</v>
      </c>
      <c r="F573" s="60">
        <v>1.454</v>
      </c>
      <c r="G573" s="60">
        <v>1.919</v>
      </c>
      <c r="H573" s="33">
        <f>G573-F573</f>
        <v>0.4650000000000001</v>
      </c>
      <c r="I573" s="120">
        <v>5.5</v>
      </c>
      <c r="J573" s="35">
        <v>1200</v>
      </c>
      <c r="K573" s="18">
        <f>SUM(H573*I573*J573)</f>
        <v>3069.0000000000005</v>
      </c>
      <c r="L573" s="196"/>
      <c r="M573" s="198"/>
    </row>
    <row r="574" spans="1:13" ht="15">
      <c r="A574" s="58"/>
      <c r="B574" s="739" t="s">
        <v>761</v>
      </c>
      <c r="C574" s="740"/>
      <c r="D574" s="741"/>
      <c r="E574" s="208"/>
      <c r="F574" s="60"/>
      <c r="G574" s="60"/>
      <c r="H574" s="36">
        <f>SUM(H573)</f>
        <v>0.4650000000000001</v>
      </c>
      <c r="I574" s="120"/>
      <c r="J574" s="35"/>
      <c r="K574" s="19">
        <f>SUM(K573)</f>
        <v>3069.0000000000005</v>
      </c>
      <c r="L574" s="196"/>
      <c r="M574" s="198"/>
    </row>
    <row r="575" spans="1:13" ht="15">
      <c r="A575" s="629">
        <v>168</v>
      </c>
      <c r="B575" s="627"/>
      <c r="C575" s="174" t="s">
        <v>183</v>
      </c>
      <c r="D575" s="61" t="s">
        <v>789</v>
      </c>
      <c r="E575" s="393" t="s">
        <v>184</v>
      </c>
      <c r="F575" s="60">
        <v>1.896</v>
      </c>
      <c r="G575" s="175">
        <v>3.593</v>
      </c>
      <c r="H575" s="394">
        <v>1.697</v>
      </c>
      <c r="I575" s="395">
        <v>6.2</v>
      </c>
      <c r="J575" s="18">
        <v>400</v>
      </c>
      <c r="K575" s="396">
        <v>4209</v>
      </c>
      <c r="L575" s="196"/>
      <c r="M575" s="198"/>
    </row>
    <row r="576" spans="1:13" ht="15">
      <c r="A576" s="630"/>
      <c r="B576" s="772" t="s">
        <v>592</v>
      </c>
      <c r="C576" s="740"/>
      <c r="D576" s="741"/>
      <c r="E576" s="397"/>
      <c r="F576" s="398"/>
      <c r="G576" s="399"/>
      <c r="H576" s="400">
        <v>1.697</v>
      </c>
      <c r="I576" s="401"/>
      <c r="J576" s="390"/>
      <c r="K576" s="402">
        <v>4209</v>
      </c>
      <c r="L576" s="196"/>
      <c r="M576" s="198"/>
    </row>
    <row r="577" spans="1:13" ht="15">
      <c r="A577" s="629">
        <v>169</v>
      </c>
      <c r="B577" s="627"/>
      <c r="C577" s="174" t="s">
        <v>790</v>
      </c>
      <c r="D577" s="61" t="s">
        <v>789</v>
      </c>
      <c r="E577" s="59" t="s">
        <v>791</v>
      </c>
      <c r="F577" s="60">
        <v>0</v>
      </c>
      <c r="G577" s="175">
        <v>4.85</v>
      </c>
      <c r="H577" s="394">
        <v>4.85</v>
      </c>
      <c r="I577" s="395">
        <v>6</v>
      </c>
      <c r="J577" s="18">
        <v>400</v>
      </c>
      <c r="K577" s="396">
        <f>J577*I577*H577</f>
        <v>11640</v>
      </c>
      <c r="L577" s="196"/>
      <c r="M577" s="198"/>
    </row>
    <row r="578" spans="1:13" ht="15">
      <c r="A578" s="630"/>
      <c r="B578" s="772" t="s">
        <v>841</v>
      </c>
      <c r="C578" s="740"/>
      <c r="D578" s="741"/>
      <c r="E578" s="397"/>
      <c r="F578" s="398"/>
      <c r="G578" s="399"/>
      <c r="H578" s="400">
        <v>4.85</v>
      </c>
      <c r="I578" s="401"/>
      <c r="J578" s="390"/>
      <c r="K578" s="402">
        <v>11640</v>
      </c>
      <c r="L578" s="196"/>
      <c r="M578" s="198"/>
    </row>
    <row r="579" spans="1:13" ht="15">
      <c r="A579" s="629">
        <v>170</v>
      </c>
      <c r="B579" s="174" t="s">
        <v>1174</v>
      </c>
      <c r="C579" s="174" t="s">
        <v>283</v>
      </c>
      <c r="D579" s="61" t="s">
        <v>789</v>
      </c>
      <c r="E579" s="393" t="s">
        <v>792</v>
      </c>
      <c r="F579" s="60">
        <v>0</v>
      </c>
      <c r="G579" s="175">
        <v>6.039</v>
      </c>
      <c r="H579" s="394">
        <v>6.039</v>
      </c>
      <c r="I579" s="395">
        <v>5</v>
      </c>
      <c r="J579" s="18">
        <v>400</v>
      </c>
      <c r="K579" s="396">
        <v>12078</v>
      </c>
      <c r="L579" s="196"/>
      <c r="M579" s="198"/>
    </row>
    <row r="580" spans="1:13" ht="15">
      <c r="A580" s="630"/>
      <c r="B580" s="765" t="s">
        <v>619</v>
      </c>
      <c r="C580" s="749"/>
      <c r="D580" s="750"/>
      <c r="E580" s="397"/>
      <c r="F580" s="63"/>
      <c r="G580" s="176"/>
      <c r="H580" s="400">
        <v>6.039</v>
      </c>
      <c r="I580" s="403"/>
      <c r="J580" s="19"/>
      <c r="K580" s="402">
        <v>12078</v>
      </c>
      <c r="L580" s="196"/>
      <c r="M580" s="198"/>
    </row>
    <row r="581" spans="1:13" ht="15">
      <c r="A581" s="629">
        <v>171</v>
      </c>
      <c r="B581" s="392"/>
      <c r="C581" s="391" t="s">
        <v>793</v>
      </c>
      <c r="D581" s="561" t="s">
        <v>789</v>
      </c>
      <c r="E581" s="393" t="s">
        <v>794</v>
      </c>
      <c r="F581" s="60">
        <v>0</v>
      </c>
      <c r="G581" s="175">
        <v>3.216</v>
      </c>
      <c r="H581" s="394">
        <v>3.216</v>
      </c>
      <c r="I581" s="395">
        <v>3.6</v>
      </c>
      <c r="J581" s="18">
        <v>250</v>
      </c>
      <c r="K581" s="396">
        <v>2894</v>
      </c>
      <c r="L581" s="196"/>
      <c r="M581" s="198"/>
    </row>
    <row r="582" spans="1:13" ht="15">
      <c r="A582" s="631"/>
      <c r="B582" s="765" t="s">
        <v>842</v>
      </c>
      <c r="C582" s="749"/>
      <c r="D582" s="750"/>
      <c r="E582" s="397"/>
      <c r="F582" s="63"/>
      <c r="G582" s="176"/>
      <c r="H582" s="400">
        <v>3.216</v>
      </c>
      <c r="I582" s="403"/>
      <c r="J582" s="19"/>
      <c r="K582" s="402">
        <v>2894</v>
      </c>
      <c r="L582" s="196"/>
      <c r="M582" s="198"/>
    </row>
    <row r="583" spans="1:13" ht="15">
      <c r="A583" s="404">
        <v>172</v>
      </c>
      <c r="B583" s="100"/>
      <c r="C583" s="211" t="s">
        <v>9</v>
      </c>
      <c r="D583" s="212" t="s">
        <v>182</v>
      </c>
      <c r="E583" s="213" t="s">
        <v>10</v>
      </c>
      <c r="F583" s="214">
        <v>0</v>
      </c>
      <c r="G583" s="214">
        <v>2.638</v>
      </c>
      <c r="H583" s="177">
        <f>SUM(G583-F583)</f>
        <v>2.638</v>
      </c>
      <c r="I583" s="178">
        <v>4.2</v>
      </c>
      <c r="J583" s="179"/>
      <c r="K583" s="389">
        <v>5500</v>
      </c>
      <c r="L583" s="196"/>
      <c r="M583" s="198"/>
    </row>
    <row r="584" spans="1:13" ht="15">
      <c r="A584" s="66"/>
      <c r="B584" s="710" t="s">
        <v>11</v>
      </c>
      <c r="C584" s="711"/>
      <c r="D584" s="712"/>
      <c r="E584" s="51"/>
      <c r="F584" s="25"/>
      <c r="G584" s="25"/>
      <c r="H584" s="54">
        <f>H583</f>
        <v>2.638</v>
      </c>
      <c r="I584" s="127"/>
      <c r="J584" s="126"/>
      <c r="K584" s="19">
        <v>5500</v>
      </c>
      <c r="L584" s="196"/>
      <c r="M584" s="198"/>
    </row>
    <row r="585" spans="1:13" ht="15">
      <c r="A585" s="404">
        <v>173</v>
      </c>
      <c r="B585" s="100"/>
      <c r="C585" s="211" t="s">
        <v>840</v>
      </c>
      <c r="D585" s="212" t="s">
        <v>182</v>
      </c>
      <c r="E585" s="213" t="s">
        <v>12</v>
      </c>
      <c r="F585" s="214">
        <v>0.165</v>
      </c>
      <c r="G585" s="214">
        <v>2.62</v>
      </c>
      <c r="H585" s="177">
        <f>SUM(G585-F585)</f>
        <v>2.455</v>
      </c>
      <c r="I585" s="178">
        <v>4.7</v>
      </c>
      <c r="J585" s="179"/>
      <c r="K585" s="389">
        <v>5500</v>
      </c>
      <c r="L585" s="196"/>
      <c r="M585" s="198"/>
    </row>
    <row r="586" spans="1:13" ht="15">
      <c r="A586" s="66"/>
      <c r="B586" s="710" t="s">
        <v>13</v>
      </c>
      <c r="C586" s="711"/>
      <c r="D586" s="712"/>
      <c r="E586" s="51"/>
      <c r="F586" s="25"/>
      <c r="G586" s="25"/>
      <c r="H586" s="54">
        <f>H585</f>
        <v>2.455</v>
      </c>
      <c r="I586" s="127"/>
      <c r="J586" s="126"/>
      <c r="K586" s="19">
        <v>5500</v>
      </c>
      <c r="L586" s="196"/>
      <c r="M586" s="198"/>
    </row>
    <row r="587" spans="1:13" ht="15">
      <c r="A587" s="404">
        <v>174</v>
      </c>
      <c r="B587" s="590"/>
      <c r="C587" s="211" t="s">
        <v>14</v>
      </c>
      <c r="D587" s="212" t="s">
        <v>182</v>
      </c>
      <c r="E587" s="213" t="s">
        <v>15</v>
      </c>
      <c r="F587" s="214">
        <v>3</v>
      </c>
      <c r="G587" s="214">
        <v>4.625</v>
      </c>
      <c r="H587" s="177">
        <f>SUM(G587-F587)</f>
        <v>1.625</v>
      </c>
      <c r="I587" s="178">
        <v>4.2</v>
      </c>
      <c r="J587" s="179"/>
      <c r="K587" s="389">
        <v>7500</v>
      </c>
      <c r="L587" s="591"/>
      <c r="M587" s="592"/>
    </row>
    <row r="588" spans="1:13" ht="15">
      <c r="A588" s="66"/>
      <c r="B588" s="710" t="s">
        <v>16</v>
      </c>
      <c r="C588" s="711"/>
      <c r="D588" s="712"/>
      <c r="E588" s="51"/>
      <c r="F588" s="25"/>
      <c r="G588" s="25"/>
      <c r="H588" s="54">
        <f>H587</f>
        <v>1.625</v>
      </c>
      <c r="I588" s="127"/>
      <c r="J588" s="126"/>
      <c r="K588" s="19">
        <v>7500</v>
      </c>
      <c r="L588" s="521"/>
      <c r="M588" s="525"/>
    </row>
    <row r="589" spans="1:13" ht="15">
      <c r="A589" s="404">
        <v>175</v>
      </c>
      <c r="B589" s="100"/>
      <c r="C589" s="211" t="s">
        <v>840</v>
      </c>
      <c r="D589" s="212" t="s">
        <v>182</v>
      </c>
      <c r="E589" s="213" t="s">
        <v>17</v>
      </c>
      <c r="F589" s="214">
        <v>0</v>
      </c>
      <c r="G589" s="214">
        <v>3.657</v>
      </c>
      <c r="H589" s="177">
        <f>SUM(G589-F589)</f>
        <v>3.657</v>
      </c>
      <c r="I589" s="178">
        <v>4.2</v>
      </c>
      <c r="J589" s="179"/>
      <c r="K589" s="389">
        <v>7500</v>
      </c>
      <c r="L589" s="196"/>
      <c r="M589" s="198"/>
    </row>
    <row r="590" spans="1:13" ht="15">
      <c r="A590" s="66"/>
      <c r="B590" s="766" t="s">
        <v>13</v>
      </c>
      <c r="C590" s="767"/>
      <c r="D590" s="768"/>
      <c r="E590" s="51"/>
      <c r="F590" s="25"/>
      <c r="G590" s="25"/>
      <c r="H590" s="54">
        <f>H589</f>
        <v>3.657</v>
      </c>
      <c r="I590" s="127"/>
      <c r="J590" s="126"/>
      <c r="K590" s="19">
        <v>7500</v>
      </c>
      <c r="L590" s="196"/>
      <c r="M590" s="198"/>
    </row>
    <row r="591" spans="1:13" ht="15">
      <c r="A591" s="404">
        <v>176</v>
      </c>
      <c r="B591" s="100"/>
      <c r="C591" s="211" t="s">
        <v>766</v>
      </c>
      <c r="D591" s="212" t="s">
        <v>182</v>
      </c>
      <c r="E591" s="213" t="s">
        <v>19</v>
      </c>
      <c r="F591" s="214">
        <v>1.461</v>
      </c>
      <c r="G591" s="214">
        <v>3.978</v>
      </c>
      <c r="H591" s="177">
        <f>SUM(G591-F591)</f>
        <v>2.5170000000000003</v>
      </c>
      <c r="I591" s="178">
        <v>4</v>
      </c>
      <c r="J591" s="179"/>
      <c r="K591" s="389">
        <v>6000</v>
      </c>
      <c r="L591" s="196"/>
      <c r="M591" s="198"/>
    </row>
    <row r="592" spans="1:13" ht="15">
      <c r="A592" s="58"/>
      <c r="B592" s="710" t="s">
        <v>767</v>
      </c>
      <c r="C592" s="711"/>
      <c r="D592" s="712"/>
      <c r="E592" s="51"/>
      <c r="F592" s="25"/>
      <c r="G592" s="25"/>
      <c r="H592" s="54">
        <f>H591</f>
        <v>2.5170000000000003</v>
      </c>
      <c r="I592" s="127"/>
      <c r="J592" s="126"/>
      <c r="K592" s="19">
        <v>6000</v>
      </c>
      <c r="L592" s="196"/>
      <c r="M592" s="198"/>
    </row>
    <row r="593" spans="1:13" ht="15">
      <c r="A593" s="404">
        <v>177</v>
      </c>
      <c r="B593" s="100"/>
      <c r="C593" s="211" t="s">
        <v>776</v>
      </c>
      <c r="D593" s="212" t="s">
        <v>182</v>
      </c>
      <c r="E593" s="213" t="s">
        <v>20</v>
      </c>
      <c r="F593" s="214">
        <v>7.914</v>
      </c>
      <c r="G593" s="214">
        <v>9.226</v>
      </c>
      <c r="H593" s="177">
        <f>SUM(G593-F593)</f>
        <v>1.3120000000000012</v>
      </c>
      <c r="I593" s="178">
        <v>4</v>
      </c>
      <c r="J593" s="179"/>
      <c r="K593" s="389">
        <v>3000</v>
      </c>
      <c r="L593" s="196"/>
      <c r="M593" s="198"/>
    </row>
    <row r="594" spans="1:13" ht="15">
      <c r="A594" s="66"/>
      <c r="B594" s="766" t="s">
        <v>777</v>
      </c>
      <c r="C594" s="767"/>
      <c r="D594" s="768"/>
      <c r="E594" s="51"/>
      <c r="F594" s="25"/>
      <c r="G594" s="25"/>
      <c r="H594" s="54">
        <f>H593</f>
        <v>1.3120000000000012</v>
      </c>
      <c r="I594" s="127"/>
      <c r="J594" s="126"/>
      <c r="K594" s="19">
        <v>3000</v>
      </c>
      <c r="L594" s="196"/>
      <c r="M594" s="198"/>
    </row>
    <row r="595" spans="1:13" ht="15">
      <c r="A595" s="404">
        <v>178</v>
      </c>
      <c r="B595" s="100"/>
      <c r="C595" s="211" t="s">
        <v>21</v>
      </c>
      <c r="D595" s="212" t="s">
        <v>182</v>
      </c>
      <c r="E595" s="213" t="s">
        <v>22</v>
      </c>
      <c r="F595" s="214">
        <v>0</v>
      </c>
      <c r="G595" s="214">
        <v>1.586</v>
      </c>
      <c r="H595" s="177">
        <f>SUM(G595-F595)</f>
        <v>1.586</v>
      </c>
      <c r="I595" s="178">
        <v>4</v>
      </c>
      <c r="J595" s="179"/>
      <c r="K595" s="389">
        <v>3500</v>
      </c>
      <c r="L595" s="196"/>
      <c r="M595" s="198"/>
    </row>
    <row r="596" spans="1:13" ht="15">
      <c r="A596" s="66"/>
      <c r="B596" s="710" t="s">
        <v>23</v>
      </c>
      <c r="C596" s="711"/>
      <c r="D596" s="712"/>
      <c r="E596" s="51"/>
      <c r="F596" s="25"/>
      <c r="G596" s="25"/>
      <c r="H596" s="54">
        <f>H595</f>
        <v>1.586</v>
      </c>
      <c r="I596" s="127"/>
      <c r="J596" s="126"/>
      <c r="K596" s="19">
        <v>3500</v>
      </c>
      <c r="L596" s="196"/>
      <c r="M596" s="198"/>
    </row>
    <row r="597" spans="1:13" ht="15">
      <c r="A597" s="404">
        <v>179</v>
      </c>
      <c r="B597" s="100"/>
      <c r="C597" s="211" t="s">
        <v>490</v>
      </c>
      <c r="D597" s="212" t="s">
        <v>182</v>
      </c>
      <c r="E597" s="213" t="s">
        <v>24</v>
      </c>
      <c r="F597" s="214">
        <v>0</v>
      </c>
      <c r="G597" s="214">
        <v>2.074</v>
      </c>
      <c r="H597" s="177">
        <f>SUM(G597-F597)</f>
        <v>2.074</v>
      </c>
      <c r="I597" s="178">
        <v>4</v>
      </c>
      <c r="J597" s="179"/>
      <c r="K597" s="389">
        <v>2000</v>
      </c>
      <c r="L597" s="196"/>
      <c r="M597" s="198"/>
    </row>
    <row r="598" spans="1:13" ht="15">
      <c r="A598" s="66"/>
      <c r="B598" s="710" t="s">
        <v>491</v>
      </c>
      <c r="C598" s="711"/>
      <c r="D598" s="712"/>
      <c r="E598" s="51"/>
      <c r="F598" s="25"/>
      <c r="G598" s="25"/>
      <c r="H598" s="54">
        <f>H597</f>
        <v>2.074</v>
      </c>
      <c r="I598" s="127"/>
      <c r="J598" s="126"/>
      <c r="K598" s="19">
        <v>2000</v>
      </c>
      <c r="L598" s="196"/>
      <c r="M598" s="198"/>
    </row>
    <row r="599" spans="1:13" ht="15">
      <c r="A599" s="404">
        <v>180</v>
      </c>
      <c r="B599" s="100" t="s">
        <v>1174</v>
      </c>
      <c r="C599" s="211" t="s">
        <v>25</v>
      </c>
      <c r="D599" s="212" t="s">
        <v>182</v>
      </c>
      <c r="E599" s="213" t="s">
        <v>26</v>
      </c>
      <c r="F599" s="214">
        <v>0</v>
      </c>
      <c r="G599" s="214">
        <v>2.345</v>
      </c>
      <c r="H599" s="177">
        <f>SUM(G599-F599)</f>
        <v>2.345</v>
      </c>
      <c r="I599" s="178">
        <v>4.5</v>
      </c>
      <c r="J599" s="179"/>
      <c r="K599" s="389">
        <v>3500</v>
      </c>
      <c r="L599" s="521"/>
      <c r="M599" s="525"/>
    </row>
    <row r="600" spans="1:13" ht="15">
      <c r="A600" s="66"/>
      <c r="B600" s="710" t="s">
        <v>27</v>
      </c>
      <c r="C600" s="711"/>
      <c r="D600" s="712"/>
      <c r="E600" s="51"/>
      <c r="F600" s="25"/>
      <c r="G600" s="25"/>
      <c r="H600" s="54">
        <f>H599</f>
        <v>2.345</v>
      </c>
      <c r="I600" s="127"/>
      <c r="J600" s="126"/>
      <c r="K600" s="19">
        <v>3500</v>
      </c>
      <c r="L600" s="196"/>
      <c r="M600" s="198"/>
    </row>
    <row r="601" spans="1:13" ht="15">
      <c r="A601" s="404">
        <v>181</v>
      </c>
      <c r="B601" s="100"/>
      <c r="C601" s="211" t="s">
        <v>28</v>
      </c>
      <c r="D601" s="212" t="s">
        <v>182</v>
      </c>
      <c r="E601" s="213" t="s">
        <v>29</v>
      </c>
      <c r="F601" s="214">
        <v>0</v>
      </c>
      <c r="G601" s="214">
        <v>2.616</v>
      </c>
      <c r="H601" s="177">
        <f>SUM(G601-F601)</f>
        <v>2.616</v>
      </c>
      <c r="I601" s="178">
        <v>4.2</v>
      </c>
      <c r="J601" s="179"/>
      <c r="K601" s="389">
        <v>6000</v>
      </c>
      <c r="L601" s="196"/>
      <c r="M601" s="198"/>
    </row>
    <row r="602" spans="1:13" ht="15">
      <c r="A602" s="66"/>
      <c r="B602" s="710" t="s">
        <v>30</v>
      </c>
      <c r="C602" s="711"/>
      <c r="D602" s="712"/>
      <c r="E602" s="51"/>
      <c r="F602" s="25"/>
      <c r="G602" s="25"/>
      <c r="H602" s="54">
        <f>H601</f>
        <v>2.616</v>
      </c>
      <c r="I602" s="127"/>
      <c r="J602" s="126"/>
      <c r="K602" s="19">
        <v>6000</v>
      </c>
      <c r="L602" s="196"/>
      <c r="M602" s="198"/>
    </row>
    <row r="603" spans="1:13" ht="15">
      <c r="A603" s="404">
        <v>182</v>
      </c>
      <c r="B603" s="100"/>
      <c r="C603" s="211" t="s">
        <v>31</v>
      </c>
      <c r="D603" s="212" t="s">
        <v>182</v>
      </c>
      <c r="E603" s="213" t="s">
        <v>32</v>
      </c>
      <c r="F603" s="214">
        <v>0</v>
      </c>
      <c r="G603" s="214">
        <v>0.31</v>
      </c>
      <c r="H603" s="177">
        <f>SUM(G603-F603)</f>
        <v>0.31</v>
      </c>
      <c r="I603" s="178">
        <v>4</v>
      </c>
      <c r="J603" s="179"/>
      <c r="K603" s="389">
        <v>2000</v>
      </c>
      <c r="L603" s="196"/>
      <c r="M603" s="198"/>
    </row>
    <row r="604" spans="1:13" ht="15">
      <c r="A604" s="66"/>
      <c r="B604" s="766" t="s">
        <v>33</v>
      </c>
      <c r="C604" s="767"/>
      <c r="D604" s="768"/>
      <c r="E604" s="51"/>
      <c r="F604" s="25"/>
      <c r="G604" s="25"/>
      <c r="H604" s="54">
        <f>H603</f>
        <v>0.31</v>
      </c>
      <c r="I604" s="127"/>
      <c r="J604" s="126"/>
      <c r="K604" s="19">
        <v>2000</v>
      </c>
      <c r="L604" s="196"/>
      <c r="M604" s="198"/>
    </row>
    <row r="605" spans="1:13" ht="15">
      <c r="A605" s="404">
        <v>183</v>
      </c>
      <c r="B605" s="100"/>
      <c r="C605" s="211" t="s">
        <v>402</v>
      </c>
      <c r="D605" s="212" t="s">
        <v>182</v>
      </c>
      <c r="E605" s="213" t="s">
        <v>34</v>
      </c>
      <c r="F605" s="214">
        <v>7.15</v>
      </c>
      <c r="G605" s="214">
        <v>9.959</v>
      </c>
      <c r="H605" s="177">
        <f>SUM(G605-F605)</f>
        <v>2.8089999999999993</v>
      </c>
      <c r="I605" s="178">
        <v>4.5</v>
      </c>
      <c r="J605" s="179"/>
      <c r="K605" s="389">
        <v>6000</v>
      </c>
      <c r="L605" s="196"/>
      <c r="M605" s="198"/>
    </row>
    <row r="606" spans="1:13" ht="15">
      <c r="A606" s="58"/>
      <c r="B606" s="761" t="s">
        <v>649</v>
      </c>
      <c r="C606" s="762"/>
      <c r="D606" s="763"/>
      <c r="E606" s="51"/>
      <c r="F606" s="25"/>
      <c r="G606" s="25"/>
      <c r="H606" s="54">
        <f>H605</f>
        <v>2.8089999999999993</v>
      </c>
      <c r="I606" s="127"/>
      <c r="J606" s="126"/>
      <c r="K606" s="19">
        <v>6000</v>
      </c>
      <c r="L606" s="196"/>
      <c r="M606" s="198"/>
    </row>
    <row r="607" spans="1:13" ht="15">
      <c r="A607" s="358"/>
      <c r="B607" s="135"/>
      <c r="C607" s="135"/>
      <c r="D607" s="135"/>
      <c r="E607" s="617"/>
      <c r="F607" s="628"/>
      <c r="G607" s="628"/>
      <c r="H607" s="618"/>
      <c r="I607" s="619"/>
      <c r="J607" s="620"/>
      <c r="K607" s="53"/>
      <c r="L607" s="196"/>
      <c r="M607" s="198"/>
    </row>
    <row r="608" spans="1:13" ht="15">
      <c r="A608" s="358"/>
      <c r="B608" s="135"/>
      <c r="C608" s="135"/>
      <c r="D608" s="135"/>
      <c r="E608" s="123"/>
      <c r="F608" s="273"/>
      <c r="G608" s="273"/>
      <c r="H608" s="124"/>
      <c r="I608" s="144"/>
      <c r="J608" s="143"/>
      <c r="K608" s="106"/>
      <c r="L608" s="196"/>
      <c r="M608" s="198"/>
    </row>
    <row r="609" spans="1:13" ht="15">
      <c r="A609" s="736">
        <v>14</v>
      </c>
      <c r="B609" s="731"/>
      <c r="C609" s="731"/>
      <c r="D609" s="731"/>
      <c r="E609" s="731"/>
      <c r="F609" s="731"/>
      <c r="G609" s="731"/>
      <c r="H609" s="731"/>
      <c r="I609" s="731"/>
      <c r="J609" s="731"/>
      <c r="K609" s="731"/>
      <c r="L609" s="196"/>
      <c r="M609" s="198"/>
    </row>
    <row r="610" spans="1:13" ht="15.75" thickBot="1">
      <c r="A610" s="358"/>
      <c r="B610" s="135"/>
      <c r="C610" s="135"/>
      <c r="D610" s="135"/>
      <c r="E610" s="123"/>
      <c r="F610" s="273"/>
      <c r="G610" s="273"/>
      <c r="H610" s="124"/>
      <c r="I610" s="144"/>
      <c r="J610" s="143"/>
      <c r="K610" s="106"/>
      <c r="L610" s="196"/>
      <c r="M610" s="198"/>
    </row>
    <row r="611" spans="1:12" ht="36">
      <c r="A611" s="145" t="s">
        <v>130</v>
      </c>
      <c r="B611" s="146" t="s">
        <v>131</v>
      </c>
      <c r="C611" s="147" t="s">
        <v>132</v>
      </c>
      <c r="D611" s="148" t="s">
        <v>133</v>
      </c>
      <c r="E611" s="147" t="s">
        <v>134</v>
      </c>
      <c r="F611" s="734" t="s">
        <v>135</v>
      </c>
      <c r="G611" s="735"/>
      <c r="H611" s="149" t="s">
        <v>136</v>
      </c>
      <c r="I611" s="150" t="s">
        <v>137</v>
      </c>
      <c r="J611" s="151" t="s">
        <v>138</v>
      </c>
      <c r="K611" s="291" t="s">
        <v>139</v>
      </c>
      <c r="L611" s="152"/>
    </row>
    <row r="612" spans="1:12" ht="15.75" thickBot="1">
      <c r="A612" s="153" t="s">
        <v>140</v>
      </c>
      <c r="B612" s="154"/>
      <c r="C612" s="155"/>
      <c r="D612" s="156"/>
      <c r="E612" s="157"/>
      <c r="F612" s="158" t="s">
        <v>141</v>
      </c>
      <c r="G612" s="159" t="s">
        <v>142</v>
      </c>
      <c r="H612" s="160" t="s">
        <v>143</v>
      </c>
      <c r="I612" s="161" t="s">
        <v>144</v>
      </c>
      <c r="J612" s="162" t="s">
        <v>145</v>
      </c>
      <c r="K612" s="292" t="s">
        <v>146</v>
      </c>
      <c r="L612" s="152"/>
    </row>
    <row r="613" spans="1:12" ht="4.5" customHeight="1">
      <c r="A613" s="343"/>
      <c r="B613" s="164"/>
      <c r="C613" s="165"/>
      <c r="D613" s="164"/>
      <c r="E613" s="164"/>
      <c r="F613" s="167"/>
      <c r="G613" s="167"/>
      <c r="H613" s="167"/>
      <c r="I613" s="168"/>
      <c r="J613" s="165"/>
      <c r="K613" s="169"/>
      <c r="L613" s="152"/>
    </row>
    <row r="614" spans="1:13" ht="15">
      <c r="A614" s="57">
        <v>184</v>
      </c>
      <c r="B614" s="100" t="s">
        <v>1174</v>
      </c>
      <c r="C614" s="32" t="s">
        <v>35</v>
      </c>
      <c r="D614" s="212" t="s">
        <v>182</v>
      </c>
      <c r="E614" s="59" t="s">
        <v>36</v>
      </c>
      <c r="F614" s="60">
        <v>0</v>
      </c>
      <c r="G614" s="60">
        <v>5.424</v>
      </c>
      <c r="H614" s="33">
        <f>G614-F614</f>
        <v>5.424</v>
      </c>
      <c r="I614" s="120">
        <v>4.5</v>
      </c>
      <c r="J614" s="35"/>
      <c r="K614" s="18">
        <v>12000</v>
      </c>
      <c r="L614" s="521"/>
      <c r="M614" s="525"/>
    </row>
    <row r="615" spans="1:13" ht="15">
      <c r="A615" s="66"/>
      <c r="B615" s="739" t="s">
        <v>37</v>
      </c>
      <c r="C615" s="749"/>
      <c r="D615" s="750"/>
      <c r="E615" s="208"/>
      <c r="F615" s="60"/>
      <c r="G615" s="60"/>
      <c r="H615" s="36">
        <f>SUM(H614)</f>
        <v>5.424</v>
      </c>
      <c r="I615" s="120"/>
      <c r="J615" s="35"/>
      <c r="K615" s="19">
        <f>SUM(K614)</f>
        <v>12000</v>
      </c>
      <c r="L615" s="196"/>
      <c r="M615" s="198"/>
    </row>
    <row r="616" spans="1:13" ht="15">
      <c r="A616" s="57">
        <v>185</v>
      </c>
      <c r="B616" s="14"/>
      <c r="C616" s="32" t="s">
        <v>798</v>
      </c>
      <c r="D616" s="212" t="s">
        <v>182</v>
      </c>
      <c r="E616" s="59" t="s">
        <v>799</v>
      </c>
      <c r="F616" s="60">
        <v>0.003</v>
      </c>
      <c r="G616" s="60">
        <v>1.443</v>
      </c>
      <c r="H616" s="33">
        <f>G616-F616</f>
        <v>1.4400000000000002</v>
      </c>
      <c r="I616" s="120">
        <v>3.5</v>
      </c>
      <c r="J616" s="35"/>
      <c r="K616" s="18">
        <v>2400</v>
      </c>
      <c r="L616" s="196"/>
      <c r="M616" s="198"/>
    </row>
    <row r="617" spans="1:13" ht="15">
      <c r="A617" s="58"/>
      <c r="B617" s="769" t="s">
        <v>800</v>
      </c>
      <c r="C617" s="770"/>
      <c r="D617" s="771"/>
      <c r="E617" s="208"/>
      <c r="F617" s="60"/>
      <c r="G617" s="60"/>
      <c r="H617" s="36">
        <f>SUM(H616)</f>
        <v>1.4400000000000002</v>
      </c>
      <c r="I617" s="120"/>
      <c r="J617" s="35"/>
      <c r="K617" s="19">
        <f>SUM(K616)</f>
        <v>2400</v>
      </c>
      <c r="L617" s="196"/>
      <c r="M617" s="198"/>
    </row>
    <row r="618" spans="1:13" ht="15">
      <c r="A618" s="66">
        <v>186</v>
      </c>
      <c r="B618" s="100"/>
      <c r="C618" s="211" t="s">
        <v>801</v>
      </c>
      <c r="D618" s="212" t="s">
        <v>182</v>
      </c>
      <c r="E618" s="213" t="s">
        <v>802</v>
      </c>
      <c r="F618" s="214">
        <v>0.003</v>
      </c>
      <c r="G618" s="214">
        <v>0.8</v>
      </c>
      <c r="H618" s="177">
        <v>0.797</v>
      </c>
      <c r="I618" s="178">
        <v>3.4</v>
      </c>
      <c r="J618" s="179"/>
      <c r="K618" s="262">
        <v>1250</v>
      </c>
      <c r="L618" s="196"/>
      <c r="M618" s="198"/>
    </row>
    <row r="619" spans="1:13" ht="15">
      <c r="A619" s="66"/>
      <c r="B619" s="766" t="s">
        <v>803</v>
      </c>
      <c r="C619" s="767"/>
      <c r="D619" s="768"/>
      <c r="E619" s="51"/>
      <c r="F619" s="25"/>
      <c r="G619" s="25"/>
      <c r="H619" s="54">
        <f>H618</f>
        <v>0.797</v>
      </c>
      <c r="I619" s="127"/>
      <c r="J619" s="126"/>
      <c r="K619" s="68">
        <v>1250</v>
      </c>
      <c r="L619" s="196"/>
      <c r="M619" s="198"/>
    </row>
    <row r="620" spans="1:13" ht="15">
      <c r="A620" s="57">
        <v>187</v>
      </c>
      <c r="B620" s="100" t="s">
        <v>1174</v>
      </c>
      <c r="C620" s="211" t="s">
        <v>804</v>
      </c>
      <c r="D620" s="212" t="s">
        <v>182</v>
      </c>
      <c r="E620" s="213" t="s">
        <v>805</v>
      </c>
      <c r="F620" s="214">
        <v>0.01</v>
      </c>
      <c r="G620" s="214">
        <v>1.497</v>
      </c>
      <c r="H620" s="177">
        <f>SUM(G620-F620)</f>
        <v>1.487</v>
      </c>
      <c r="I620" s="178">
        <v>4.6</v>
      </c>
      <c r="J620" s="179"/>
      <c r="K620" s="389">
        <v>2900</v>
      </c>
      <c r="L620" s="521"/>
      <c r="M620" s="525"/>
    </row>
    <row r="621" spans="1:13" ht="15">
      <c r="A621" s="58"/>
      <c r="B621" s="761" t="s">
        <v>806</v>
      </c>
      <c r="C621" s="762"/>
      <c r="D621" s="763"/>
      <c r="E621" s="51"/>
      <c r="F621" s="25"/>
      <c r="G621" s="25"/>
      <c r="H621" s="54">
        <f>H620</f>
        <v>1.487</v>
      </c>
      <c r="I621" s="127"/>
      <c r="J621" s="126"/>
      <c r="K621" s="19">
        <v>2900</v>
      </c>
      <c r="L621" s="411"/>
      <c r="M621" s="198"/>
    </row>
    <row r="622" spans="1:13" ht="15">
      <c r="A622" s="189">
        <v>188</v>
      </c>
      <c r="B622" s="122"/>
      <c r="C622" s="101" t="s">
        <v>38</v>
      </c>
      <c r="D622" s="212" t="s">
        <v>182</v>
      </c>
      <c r="E622" s="215" t="s">
        <v>39</v>
      </c>
      <c r="F622" s="216">
        <v>0</v>
      </c>
      <c r="G622" s="216">
        <v>0.804</v>
      </c>
      <c r="H622" s="180">
        <f>G622-F622</f>
        <v>0.804</v>
      </c>
      <c r="I622" s="181">
        <v>3.5</v>
      </c>
      <c r="J622" s="182">
        <v>385</v>
      </c>
      <c r="K622" s="102">
        <f>SUM(H622*I622*J622)</f>
        <v>1083.39</v>
      </c>
      <c r="L622" s="196"/>
      <c r="M622" s="198"/>
    </row>
    <row r="623" spans="1:13" ht="15">
      <c r="A623" s="184"/>
      <c r="B623" s="764" t="s">
        <v>40</v>
      </c>
      <c r="C623" s="755"/>
      <c r="D623" s="756"/>
      <c r="E623" s="215"/>
      <c r="F623" s="216"/>
      <c r="G623" s="216"/>
      <c r="H623" s="94">
        <f>SUBTOTAL(9,H621:H622)</f>
        <v>2.2910000000000004</v>
      </c>
      <c r="I623" s="95"/>
      <c r="J623" s="68"/>
      <c r="K623" s="68">
        <f>SUBTOTAL(9,K621:K622)</f>
        <v>3983.3900000000003</v>
      </c>
      <c r="L623" s="196"/>
      <c r="M623" s="198"/>
    </row>
    <row r="624" spans="1:13" ht="15">
      <c r="A624" s="57">
        <v>189</v>
      </c>
      <c r="B624" s="14"/>
      <c r="C624" s="32" t="s">
        <v>490</v>
      </c>
      <c r="D624" s="14" t="s">
        <v>156</v>
      </c>
      <c r="E624" s="59" t="s">
        <v>53</v>
      </c>
      <c r="F624" s="60">
        <v>8.272</v>
      </c>
      <c r="G624" s="60">
        <v>9.146</v>
      </c>
      <c r="H624" s="33">
        <f>G624-F624</f>
        <v>0.8740000000000006</v>
      </c>
      <c r="I624" s="120">
        <v>4.5</v>
      </c>
      <c r="J624" s="35">
        <v>450</v>
      </c>
      <c r="K624" s="18">
        <f>SUM(H624*I624*J624)</f>
        <v>1769.850000000001</v>
      </c>
      <c r="L624" s="196"/>
      <c r="M624" s="198"/>
    </row>
    <row r="625" spans="1:13" ht="15">
      <c r="A625" s="58"/>
      <c r="B625" s="739" t="s">
        <v>491</v>
      </c>
      <c r="C625" s="749"/>
      <c r="D625" s="750"/>
      <c r="E625" s="208"/>
      <c r="F625" s="60"/>
      <c r="G625" s="60"/>
      <c r="H625" s="36">
        <f>SUM(H624:H624)</f>
        <v>0.8740000000000006</v>
      </c>
      <c r="I625" s="120"/>
      <c r="J625" s="35"/>
      <c r="K625" s="19">
        <f>SUM(K624:K624)</f>
        <v>1769.850000000001</v>
      </c>
      <c r="L625" s="196"/>
      <c r="M625" s="198"/>
    </row>
    <row r="626" spans="1:13" ht="15">
      <c r="A626" s="57">
        <v>190</v>
      </c>
      <c r="B626" s="14"/>
      <c r="C626" s="32" t="s">
        <v>57</v>
      </c>
      <c r="D626" s="14" t="s">
        <v>159</v>
      </c>
      <c r="E626" s="59" t="s">
        <v>58</v>
      </c>
      <c r="F626" s="60">
        <v>0</v>
      </c>
      <c r="G626" s="60">
        <v>0.941</v>
      </c>
      <c r="H626" s="33">
        <f>G626-F626</f>
        <v>0.941</v>
      </c>
      <c r="I626" s="120">
        <v>4.7</v>
      </c>
      <c r="J626" s="35">
        <v>480</v>
      </c>
      <c r="K626" s="18">
        <f>SUM(H626*I626*J626)</f>
        <v>2122.8959999999997</v>
      </c>
      <c r="L626" s="196"/>
      <c r="M626" s="198"/>
    </row>
    <row r="627" spans="1:13" ht="15">
      <c r="A627" s="58"/>
      <c r="B627" s="739" t="s">
        <v>59</v>
      </c>
      <c r="C627" s="749"/>
      <c r="D627" s="750"/>
      <c r="E627" s="208"/>
      <c r="F627" s="60"/>
      <c r="G627" s="60"/>
      <c r="H627" s="36">
        <f>SUM(H626)</f>
        <v>0.941</v>
      </c>
      <c r="I627" s="120"/>
      <c r="J627" s="35"/>
      <c r="K627" s="19">
        <f>SUM(K626)</f>
        <v>2122.8959999999997</v>
      </c>
      <c r="L627" s="196"/>
      <c r="M627" s="198"/>
    </row>
    <row r="628" spans="1:13" ht="15">
      <c r="A628" s="57">
        <v>191</v>
      </c>
      <c r="B628" s="14"/>
      <c r="C628" s="32" t="s">
        <v>60</v>
      </c>
      <c r="D628" s="14" t="s">
        <v>159</v>
      </c>
      <c r="E628" s="59" t="s">
        <v>61</v>
      </c>
      <c r="F628" s="60">
        <v>0.6</v>
      </c>
      <c r="G628" s="60">
        <v>1.805</v>
      </c>
      <c r="H628" s="33">
        <f>G628-F628</f>
        <v>1.205</v>
      </c>
      <c r="I628" s="120">
        <v>6.8</v>
      </c>
      <c r="J628" s="35">
        <v>480</v>
      </c>
      <c r="K628" s="18">
        <f>SUM(H628*I628*J628)</f>
        <v>3933.1200000000003</v>
      </c>
      <c r="L628" s="196"/>
      <c r="M628" s="198"/>
    </row>
    <row r="629" spans="1:13" ht="15">
      <c r="A629" s="58"/>
      <c r="B629" s="739" t="s">
        <v>62</v>
      </c>
      <c r="C629" s="749"/>
      <c r="D629" s="750"/>
      <c r="E629" s="208"/>
      <c r="F629" s="60"/>
      <c r="G629" s="60"/>
      <c r="H629" s="36">
        <f>SUM(H628)</f>
        <v>1.205</v>
      </c>
      <c r="I629" s="120"/>
      <c r="J629" s="35"/>
      <c r="K629" s="19">
        <f>SUM(K628)</f>
        <v>3933.1200000000003</v>
      </c>
      <c r="L629" s="196"/>
      <c r="M629" s="198"/>
    </row>
    <row r="630" spans="1:13" ht="15">
      <c r="A630" s="57">
        <v>192</v>
      </c>
      <c r="B630" s="14"/>
      <c r="C630" s="32" t="s">
        <v>63</v>
      </c>
      <c r="D630" s="14" t="s">
        <v>159</v>
      </c>
      <c r="E630" s="59" t="s">
        <v>64</v>
      </c>
      <c r="F630" s="60">
        <v>0</v>
      </c>
      <c r="G630" s="60">
        <v>3.071</v>
      </c>
      <c r="H630" s="33">
        <f>G630-F630</f>
        <v>3.071</v>
      </c>
      <c r="I630" s="120">
        <v>7</v>
      </c>
      <c r="J630" s="35">
        <v>480</v>
      </c>
      <c r="K630" s="18">
        <f>SUM(H630*I630*J630)</f>
        <v>10318.56</v>
      </c>
      <c r="L630" s="196"/>
      <c r="M630" s="198"/>
    </row>
    <row r="631" spans="1:13" ht="15">
      <c r="A631" s="58"/>
      <c r="B631" s="739" t="s">
        <v>65</v>
      </c>
      <c r="C631" s="749"/>
      <c r="D631" s="750"/>
      <c r="E631" s="208"/>
      <c r="F631" s="60"/>
      <c r="G631" s="60"/>
      <c r="H631" s="36">
        <f>SUM(H630)</f>
        <v>3.071</v>
      </c>
      <c r="I631" s="120"/>
      <c r="J631" s="35"/>
      <c r="K631" s="19">
        <f>SUM(K630)</f>
        <v>10318.56</v>
      </c>
      <c r="L631" s="196"/>
      <c r="M631" s="198"/>
    </row>
    <row r="632" spans="1:13" ht="15">
      <c r="A632" s="57">
        <v>193</v>
      </c>
      <c r="B632" s="14"/>
      <c r="C632" s="32" t="s">
        <v>66</v>
      </c>
      <c r="D632" s="14" t="s">
        <v>159</v>
      </c>
      <c r="E632" s="59" t="s">
        <v>67</v>
      </c>
      <c r="F632" s="60">
        <v>0</v>
      </c>
      <c r="G632" s="60">
        <v>1.927</v>
      </c>
      <c r="H632" s="33">
        <f>G632-F632</f>
        <v>1.927</v>
      </c>
      <c r="I632" s="120">
        <v>4.8</v>
      </c>
      <c r="J632" s="35">
        <v>480</v>
      </c>
      <c r="K632" s="18">
        <f>SUM(H632*I632*J632)</f>
        <v>4439.808</v>
      </c>
      <c r="L632" s="196"/>
      <c r="M632" s="198"/>
    </row>
    <row r="633" spans="1:13" ht="15">
      <c r="A633" s="58"/>
      <c r="B633" s="739" t="s">
        <v>68</v>
      </c>
      <c r="C633" s="749"/>
      <c r="D633" s="750"/>
      <c r="E633" s="208"/>
      <c r="F633" s="60"/>
      <c r="G633" s="60"/>
      <c r="H633" s="36">
        <f>SUM(H632)</f>
        <v>1.927</v>
      </c>
      <c r="I633" s="120"/>
      <c r="J633" s="35"/>
      <c r="K633" s="19">
        <f>SUM(K632)</f>
        <v>4439.808</v>
      </c>
      <c r="L633" s="196"/>
      <c r="M633" s="198"/>
    </row>
    <row r="634" spans="1:13" ht="15">
      <c r="A634" s="57">
        <v>194</v>
      </c>
      <c r="B634" s="14"/>
      <c r="C634" s="32" t="s">
        <v>69</v>
      </c>
      <c r="D634" s="14" t="s">
        <v>159</v>
      </c>
      <c r="E634" s="59" t="s">
        <v>70</v>
      </c>
      <c r="F634" s="60">
        <v>0</v>
      </c>
      <c r="G634" s="60">
        <v>1.284</v>
      </c>
      <c r="H634" s="33">
        <f>G634-F634</f>
        <v>1.284</v>
      </c>
      <c r="I634" s="120">
        <v>5</v>
      </c>
      <c r="J634" s="35">
        <v>480</v>
      </c>
      <c r="K634" s="18">
        <f>SUM(H634*I634*J634)</f>
        <v>3081.6</v>
      </c>
      <c r="L634" s="196"/>
      <c r="M634" s="198"/>
    </row>
    <row r="635" spans="1:13" ht="15">
      <c r="A635" s="58"/>
      <c r="B635" s="739" t="s">
        <v>71</v>
      </c>
      <c r="C635" s="749"/>
      <c r="D635" s="750"/>
      <c r="E635" s="208"/>
      <c r="F635" s="60"/>
      <c r="G635" s="60"/>
      <c r="H635" s="36">
        <f>SUM(H634)</f>
        <v>1.284</v>
      </c>
      <c r="I635" s="120"/>
      <c r="J635" s="35"/>
      <c r="K635" s="19">
        <f>SUM(K634)</f>
        <v>3081.6</v>
      </c>
      <c r="L635" s="196"/>
      <c r="M635" s="198"/>
    </row>
    <row r="636" spans="1:13" ht="15">
      <c r="A636" s="57">
        <v>195</v>
      </c>
      <c r="B636" s="14"/>
      <c r="C636" s="32" t="s">
        <v>72</v>
      </c>
      <c r="D636" s="14" t="s">
        <v>159</v>
      </c>
      <c r="E636" s="59" t="s">
        <v>73</v>
      </c>
      <c r="F636" s="60">
        <v>0.522</v>
      </c>
      <c r="G636" s="60">
        <v>2.169</v>
      </c>
      <c r="H636" s="33">
        <f>G636-F636</f>
        <v>1.647</v>
      </c>
      <c r="I636" s="120">
        <v>4.5</v>
      </c>
      <c r="J636" s="35">
        <v>480</v>
      </c>
      <c r="K636" s="18">
        <f>SUM(H636*I636*J636)</f>
        <v>3557.52</v>
      </c>
      <c r="L636" s="196"/>
      <c r="M636" s="198"/>
    </row>
    <row r="637" spans="1:13" ht="15">
      <c r="A637" s="58"/>
      <c r="B637" s="739" t="s">
        <v>74</v>
      </c>
      <c r="C637" s="749"/>
      <c r="D637" s="750"/>
      <c r="E637" s="208"/>
      <c r="F637" s="60"/>
      <c r="G637" s="60"/>
      <c r="H637" s="36">
        <f>SUM(H636)</f>
        <v>1.647</v>
      </c>
      <c r="I637" s="120"/>
      <c r="J637" s="35"/>
      <c r="K637" s="19">
        <f>SUM(K636)</f>
        <v>3557.52</v>
      </c>
      <c r="L637" s="196"/>
      <c r="M637" s="198"/>
    </row>
    <row r="638" spans="1:13" ht="15">
      <c r="A638" s="57">
        <v>196</v>
      </c>
      <c r="B638" s="14"/>
      <c r="C638" s="32" t="s">
        <v>75</v>
      </c>
      <c r="D638" s="14" t="s">
        <v>159</v>
      </c>
      <c r="E638" s="59" t="s">
        <v>76</v>
      </c>
      <c r="F638" s="60">
        <v>0</v>
      </c>
      <c r="G638" s="60">
        <v>0.997</v>
      </c>
      <c r="H638" s="33">
        <f>G638-F638</f>
        <v>0.997</v>
      </c>
      <c r="I638" s="120">
        <v>4.3</v>
      </c>
      <c r="J638" s="35">
        <v>480</v>
      </c>
      <c r="K638" s="18">
        <f>SUM(H638*I638*J638)</f>
        <v>2057.808</v>
      </c>
      <c r="L638" s="196"/>
      <c r="M638" s="198"/>
    </row>
    <row r="639" spans="1:13" ht="15">
      <c r="A639" s="58"/>
      <c r="B639" s="739" t="s">
        <v>77</v>
      </c>
      <c r="C639" s="749"/>
      <c r="D639" s="750"/>
      <c r="E639" s="208"/>
      <c r="F639" s="60"/>
      <c r="G639" s="60"/>
      <c r="H639" s="36">
        <f>SUM(H638)</f>
        <v>0.997</v>
      </c>
      <c r="I639" s="120"/>
      <c r="J639" s="35"/>
      <c r="K639" s="19">
        <f>SUM(K638)</f>
        <v>2057.808</v>
      </c>
      <c r="L639" s="196"/>
      <c r="M639" s="198"/>
    </row>
    <row r="640" spans="1:13" ht="15">
      <c r="A640" s="57">
        <v>197</v>
      </c>
      <c r="B640" s="14"/>
      <c r="C640" s="32" t="s">
        <v>78</v>
      </c>
      <c r="D640" s="26" t="s">
        <v>159</v>
      </c>
      <c r="E640" s="59" t="s">
        <v>79</v>
      </c>
      <c r="F640" s="60">
        <v>0</v>
      </c>
      <c r="G640" s="60">
        <v>0.862</v>
      </c>
      <c r="H640" s="33">
        <f>G640-F640</f>
        <v>0.862</v>
      </c>
      <c r="I640" s="120">
        <v>5</v>
      </c>
      <c r="J640" s="35">
        <v>480</v>
      </c>
      <c r="K640" s="18">
        <f>SUM(H640*I640*J640)</f>
        <v>2068.7999999999997</v>
      </c>
      <c r="L640" s="196"/>
      <c r="M640" s="198"/>
    </row>
    <row r="641" spans="1:13" ht="15">
      <c r="A641" s="58"/>
      <c r="B641" s="739" t="s">
        <v>80</v>
      </c>
      <c r="C641" s="749"/>
      <c r="D641" s="750"/>
      <c r="E641" s="208"/>
      <c r="F641" s="60"/>
      <c r="G641" s="60"/>
      <c r="H641" s="36">
        <f>SUM(H640)</f>
        <v>0.862</v>
      </c>
      <c r="I641" s="120"/>
      <c r="J641" s="35"/>
      <c r="K641" s="19">
        <f>SUM(K640)</f>
        <v>2068.7999999999997</v>
      </c>
      <c r="L641" s="196"/>
      <c r="M641" s="198"/>
    </row>
    <row r="642" spans="1:13" ht="15">
      <c r="A642" s="57">
        <v>198</v>
      </c>
      <c r="B642" s="14"/>
      <c r="C642" s="32" t="s">
        <v>81</v>
      </c>
      <c r="D642" s="14" t="s">
        <v>159</v>
      </c>
      <c r="E642" s="59" t="s">
        <v>82</v>
      </c>
      <c r="F642" s="60">
        <v>3.051</v>
      </c>
      <c r="G642" s="60">
        <v>4.323</v>
      </c>
      <c r="H642" s="33">
        <f>G642-F642</f>
        <v>1.2720000000000002</v>
      </c>
      <c r="I642" s="120">
        <v>5.3</v>
      </c>
      <c r="J642" s="35">
        <v>480</v>
      </c>
      <c r="K642" s="18">
        <f>SUM(H642*I642*J642)</f>
        <v>3235.9680000000003</v>
      </c>
      <c r="L642" s="196"/>
      <c r="M642" s="198"/>
    </row>
    <row r="643" spans="1:13" ht="15">
      <c r="A643" s="58"/>
      <c r="B643" s="739" t="s">
        <v>83</v>
      </c>
      <c r="C643" s="740"/>
      <c r="D643" s="741"/>
      <c r="E643" s="208"/>
      <c r="F643" s="60"/>
      <c r="G643" s="60"/>
      <c r="H643" s="36">
        <f>SUM(H642)</f>
        <v>1.2720000000000002</v>
      </c>
      <c r="I643" s="120"/>
      <c r="J643" s="35"/>
      <c r="K643" s="19">
        <f>SUM(K642)</f>
        <v>3235.9680000000003</v>
      </c>
      <c r="L643" s="196"/>
      <c r="M643" s="198"/>
    </row>
    <row r="644" spans="1:13" ht="15">
      <c r="A644" s="57">
        <v>199</v>
      </c>
      <c r="B644" s="14"/>
      <c r="C644" s="32" t="s">
        <v>382</v>
      </c>
      <c r="D644" s="14" t="s">
        <v>159</v>
      </c>
      <c r="E644" s="59" t="s">
        <v>84</v>
      </c>
      <c r="F644" s="60">
        <v>10.456</v>
      </c>
      <c r="G644" s="60">
        <v>11.773</v>
      </c>
      <c r="H644" s="33">
        <f>G644-F644</f>
        <v>1.3170000000000002</v>
      </c>
      <c r="I644" s="120">
        <v>5.2</v>
      </c>
      <c r="J644" s="35">
        <v>480</v>
      </c>
      <c r="K644" s="18">
        <f>SUM(H644*I644*J644)</f>
        <v>3287.2320000000004</v>
      </c>
      <c r="L644" s="196"/>
      <c r="M644" s="198"/>
    </row>
    <row r="645" spans="1:13" ht="15">
      <c r="A645" s="58"/>
      <c r="B645" s="739" t="s">
        <v>384</v>
      </c>
      <c r="C645" s="740"/>
      <c r="D645" s="741"/>
      <c r="E645" s="208"/>
      <c r="F645" s="60"/>
      <c r="G645" s="60"/>
      <c r="H645" s="36">
        <f>SUM(H644)</f>
        <v>1.3170000000000002</v>
      </c>
      <c r="I645" s="120"/>
      <c r="J645" s="35"/>
      <c r="K645" s="19">
        <f>SUM(K644)</f>
        <v>3287.2320000000004</v>
      </c>
      <c r="L645" s="196"/>
      <c r="M645" s="198"/>
    </row>
    <row r="646" spans="1:13" ht="15">
      <c r="A646" s="57">
        <v>200</v>
      </c>
      <c r="B646" s="14"/>
      <c r="C646" s="32" t="s">
        <v>85</v>
      </c>
      <c r="D646" s="14" t="s">
        <v>159</v>
      </c>
      <c r="E646" s="59" t="s">
        <v>86</v>
      </c>
      <c r="F646" s="60">
        <v>0</v>
      </c>
      <c r="G646" s="60">
        <v>0.435</v>
      </c>
      <c r="H646" s="33">
        <f>G646-F646</f>
        <v>0.435</v>
      </c>
      <c r="I646" s="120">
        <v>4</v>
      </c>
      <c r="J646" s="35">
        <v>480</v>
      </c>
      <c r="K646" s="18">
        <f>SUM(H646*I646*J646)</f>
        <v>835.2</v>
      </c>
      <c r="L646" s="196"/>
      <c r="M646" s="198"/>
    </row>
    <row r="647" spans="1:13" ht="15">
      <c r="A647" s="58"/>
      <c r="B647" s="739" t="s">
        <v>87</v>
      </c>
      <c r="C647" s="740"/>
      <c r="D647" s="741"/>
      <c r="E647" s="208"/>
      <c r="F647" s="60"/>
      <c r="G647" s="60"/>
      <c r="H647" s="36">
        <f>SUM(H646)</f>
        <v>0.435</v>
      </c>
      <c r="I647" s="120"/>
      <c r="J647" s="35"/>
      <c r="K647" s="19">
        <f>SUM(K646)</f>
        <v>835.2</v>
      </c>
      <c r="L647" s="196"/>
      <c r="M647" s="198"/>
    </row>
    <row r="648" spans="1:13" ht="15">
      <c r="A648" s="57">
        <v>201</v>
      </c>
      <c r="B648" s="14"/>
      <c r="C648" s="32" t="s">
        <v>88</v>
      </c>
      <c r="D648" s="14" t="s">
        <v>159</v>
      </c>
      <c r="E648" s="59" t="s">
        <v>89</v>
      </c>
      <c r="F648" s="60">
        <v>0</v>
      </c>
      <c r="G648" s="60">
        <v>2.13</v>
      </c>
      <c r="H648" s="33">
        <f>G648-F648</f>
        <v>2.13</v>
      </c>
      <c r="I648" s="120">
        <v>4.6</v>
      </c>
      <c r="J648" s="35">
        <v>480</v>
      </c>
      <c r="K648" s="18">
        <f>SUM(H648*I648*J648)</f>
        <v>4703.039999999999</v>
      </c>
      <c r="L648" s="196"/>
      <c r="M648" s="198"/>
    </row>
    <row r="649" spans="1:13" ht="15">
      <c r="A649" s="58"/>
      <c r="B649" s="739" t="s">
        <v>90</v>
      </c>
      <c r="C649" s="740"/>
      <c r="D649" s="741"/>
      <c r="E649" s="208"/>
      <c r="F649" s="60"/>
      <c r="G649" s="60"/>
      <c r="H649" s="36">
        <f>SUM(H648)</f>
        <v>2.13</v>
      </c>
      <c r="I649" s="120"/>
      <c r="J649" s="35"/>
      <c r="K649" s="19">
        <f>SUM(K648)</f>
        <v>4703.039999999999</v>
      </c>
      <c r="L649" s="196"/>
      <c r="M649" s="198"/>
    </row>
    <row r="650" spans="1:13" ht="15">
      <c r="A650" s="57">
        <v>202</v>
      </c>
      <c r="B650" s="14"/>
      <c r="C650" s="32" t="s">
        <v>91</v>
      </c>
      <c r="D650" s="14" t="s">
        <v>159</v>
      </c>
      <c r="E650" s="59" t="s">
        <v>92</v>
      </c>
      <c r="F650" s="60">
        <v>0</v>
      </c>
      <c r="G650" s="60">
        <v>4.013</v>
      </c>
      <c r="H650" s="33">
        <f>G650-F650</f>
        <v>4.013</v>
      </c>
      <c r="I650" s="120">
        <v>4.6</v>
      </c>
      <c r="J650" s="35">
        <v>480</v>
      </c>
      <c r="K650" s="18">
        <f>SUM(H650*I650*J650)</f>
        <v>8860.704</v>
      </c>
      <c r="L650" s="196"/>
      <c r="M650" s="198"/>
    </row>
    <row r="651" spans="1:13" ht="15">
      <c r="A651" s="58"/>
      <c r="B651" s="739" t="s">
        <v>93</v>
      </c>
      <c r="C651" s="740"/>
      <c r="D651" s="741"/>
      <c r="E651" s="208"/>
      <c r="F651" s="60"/>
      <c r="G651" s="60"/>
      <c r="H651" s="36">
        <f>SUM(H650)</f>
        <v>4.013</v>
      </c>
      <c r="I651" s="120"/>
      <c r="J651" s="35"/>
      <c r="K651" s="19">
        <f>SUM(K650)</f>
        <v>8860.704</v>
      </c>
      <c r="L651" s="196"/>
      <c r="M651" s="198"/>
    </row>
    <row r="652" spans="1:13" ht="15">
      <c r="A652" s="57">
        <v>203</v>
      </c>
      <c r="B652" s="14" t="s">
        <v>1177</v>
      </c>
      <c r="C652" s="32" t="s">
        <v>94</v>
      </c>
      <c r="D652" s="14" t="s">
        <v>159</v>
      </c>
      <c r="E652" s="59" t="s">
        <v>95</v>
      </c>
      <c r="F652" s="60">
        <v>0</v>
      </c>
      <c r="G652" s="60">
        <v>4.393</v>
      </c>
      <c r="H652" s="33">
        <f>G652-F652</f>
        <v>4.393</v>
      </c>
      <c r="I652" s="120">
        <v>6</v>
      </c>
      <c r="J652" s="35">
        <v>480</v>
      </c>
      <c r="K652" s="18">
        <f>SUM(H652*I652*J652)</f>
        <v>12651.839999999998</v>
      </c>
      <c r="L652" s="521"/>
      <c r="M652" s="198"/>
    </row>
    <row r="653" spans="1:13" ht="15">
      <c r="A653" s="58"/>
      <c r="B653" s="739" t="s">
        <v>96</v>
      </c>
      <c r="C653" s="740"/>
      <c r="D653" s="741"/>
      <c r="E653" s="208"/>
      <c r="F653" s="60"/>
      <c r="G653" s="60"/>
      <c r="H653" s="36">
        <f>SUM(H652)</f>
        <v>4.393</v>
      </c>
      <c r="I653" s="120"/>
      <c r="J653" s="35"/>
      <c r="K653" s="19">
        <f>SUM(K652)</f>
        <v>12651.839999999998</v>
      </c>
      <c r="L653" s="196"/>
      <c r="M653" s="198"/>
    </row>
    <row r="654" spans="1:13" ht="15">
      <c r="A654" s="57">
        <v>204</v>
      </c>
      <c r="B654" s="14" t="s">
        <v>1174</v>
      </c>
      <c r="C654" s="32" t="s">
        <v>97</v>
      </c>
      <c r="D654" s="14" t="s">
        <v>159</v>
      </c>
      <c r="E654" s="59" t="s">
        <v>98</v>
      </c>
      <c r="F654" s="60">
        <v>0.491</v>
      </c>
      <c r="G654" s="60">
        <v>2.558</v>
      </c>
      <c r="H654" s="33">
        <f>G654-F654</f>
        <v>2.0669999999999997</v>
      </c>
      <c r="I654" s="120">
        <v>5</v>
      </c>
      <c r="J654" s="35">
        <v>480</v>
      </c>
      <c r="K654" s="18">
        <f>SUM(H654*I654*J654)</f>
        <v>4960.799999999999</v>
      </c>
      <c r="L654" s="196"/>
      <c r="M654" s="198"/>
    </row>
    <row r="655" spans="1:13" ht="15">
      <c r="A655" s="58"/>
      <c r="B655" s="739" t="s">
        <v>99</v>
      </c>
      <c r="C655" s="740"/>
      <c r="D655" s="741"/>
      <c r="E655" s="208"/>
      <c r="F655" s="60"/>
      <c r="G655" s="60"/>
      <c r="H655" s="36">
        <f>SUM(H654)</f>
        <v>2.0669999999999997</v>
      </c>
      <c r="I655" s="120"/>
      <c r="J655" s="35"/>
      <c r="K655" s="19">
        <f>SUM(K654)</f>
        <v>4960.799999999999</v>
      </c>
      <c r="L655" s="196"/>
      <c r="M655" s="198"/>
    </row>
    <row r="656" spans="1:13" ht="15">
      <c r="A656" s="57">
        <v>205</v>
      </c>
      <c r="B656" s="14"/>
      <c r="C656" s="32" t="s">
        <v>100</v>
      </c>
      <c r="D656" s="14" t="s">
        <v>159</v>
      </c>
      <c r="E656" s="59" t="s">
        <v>1090</v>
      </c>
      <c r="F656" s="60">
        <v>0</v>
      </c>
      <c r="G656" s="60">
        <v>6.239</v>
      </c>
      <c r="H656" s="33">
        <f>G656-F656</f>
        <v>6.239</v>
      </c>
      <c r="I656" s="120">
        <v>5.6</v>
      </c>
      <c r="J656" s="35">
        <v>480</v>
      </c>
      <c r="K656" s="18">
        <f>SUM(H656*I656*J656)</f>
        <v>16770.431999999997</v>
      </c>
      <c r="L656" s="196"/>
      <c r="M656" s="198"/>
    </row>
    <row r="657" spans="1:13" ht="15">
      <c r="A657" s="58"/>
      <c r="B657" s="739" t="s">
        <v>101</v>
      </c>
      <c r="C657" s="740"/>
      <c r="D657" s="741"/>
      <c r="E657" s="208"/>
      <c r="F657" s="60"/>
      <c r="G657" s="60"/>
      <c r="H657" s="36">
        <f>SUM(H656)</f>
        <v>6.239</v>
      </c>
      <c r="I657" s="120"/>
      <c r="J657" s="35"/>
      <c r="K657" s="19">
        <f>SUM(K656)</f>
        <v>16770.431999999997</v>
      </c>
      <c r="L657" s="196"/>
      <c r="M657" s="198"/>
    </row>
    <row r="658" spans="1:13" ht="15">
      <c r="A658" s="57">
        <v>206</v>
      </c>
      <c r="B658" s="14"/>
      <c r="C658" s="32" t="s">
        <v>102</v>
      </c>
      <c r="D658" s="14" t="s">
        <v>159</v>
      </c>
      <c r="E658" s="59" t="s">
        <v>103</v>
      </c>
      <c r="F658" s="60">
        <v>0.335</v>
      </c>
      <c r="G658" s="60">
        <v>0.725</v>
      </c>
      <c r="H658" s="33">
        <f>G658-F658</f>
        <v>0.38999999999999996</v>
      </c>
      <c r="I658" s="120">
        <v>7.5</v>
      </c>
      <c r="J658" s="35">
        <v>480</v>
      </c>
      <c r="K658" s="18">
        <f>SUM(H658*I658*J658)</f>
        <v>1404</v>
      </c>
      <c r="L658" s="196"/>
      <c r="M658" s="198"/>
    </row>
    <row r="659" spans="1:13" ht="15">
      <c r="A659" s="58"/>
      <c r="B659" s="739" t="s">
        <v>104</v>
      </c>
      <c r="C659" s="740"/>
      <c r="D659" s="741"/>
      <c r="E659" s="208"/>
      <c r="F659" s="60"/>
      <c r="G659" s="60"/>
      <c r="H659" s="36">
        <f>SUM(H658)</f>
        <v>0.38999999999999996</v>
      </c>
      <c r="I659" s="120"/>
      <c r="J659" s="35"/>
      <c r="K659" s="19">
        <f>SUM(K658)</f>
        <v>1404</v>
      </c>
      <c r="L659" s="196"/>
      <c r="M659" s="198"/>
    </row>
    <row r="660" spans="1:13" ht="15">
      <c r="A660" s="57">
        <v>207</v>
      </c>
      <c r="B660" s="14" t="s">
        <v>1179</v>
      </c>
      <c r="C660" s="32" t="s">
        <v>105</v>
      </c>
      <c r="D660" s="14" t="s">
        <v>159</v>
      </c>
      <c r="E660" s="59" t="s">
        <v>845</v>
      </c>
      <c r="F660" s="60">
        <v>1.436</v>
      </c>
      <c r="G660" s="60">
        <v>2.296</v>
      </c>
      <c r="H660" s="33">
        <f>G660-F660</f>
        <v>0.8599999999999999</v>
      </c>
      <c r="I660" s="120">
        <v>4.5</v>
      </c>
      <c r="J660" s="35">
        <v>550</v>
      </c>
      <c r="K660" s="18">
        <f>SUM(H660*I660*J660)</f>
        <v>2128.4999999999995</v>
      </c>
      <c r="L660" s="196"/>
      <c r="M660" s="198"/>
    </row>
    <row r="661" spans="1:13" ht="15">
      <c r="A661" s="58"/>
      <c r="B661" s="739" t="s">
        <v>106</v>
      </c>
      <c r="C661" s="740"/>
      <c r="D661" s="741"/>
      <c r="E661" s="208"/>
      <c r="F661" s="60"/>
      <c r="G661" s="60"/>
      <c r="H661" s="36">
        <f>SUM(H660)</f>
        <v>0.8599999999999999</v>
      </c>
      <c r="I661" s="120"/>
      <c r="J661" s="35"/>
      <c r="K661" s="19">
        <f>SUM(K660)</f>
        <v>2128.4999999999995</v>
      </c>
      <c r="L661" s="196"/>
      <c r="M661" s="198"/>
    </row>
    <row r="662" spans="1:13" ht="15">
      <c r="A662" s="57">
        <v>208</v>
      </c>
      <c r="B662" s="14" t="s">
        <v>1179</v>
      </c>
      <c r="C662" s="32" t="s">
        <v>107</v>
      </c>
      <c r="D662" s="14" t="s">
        <v>159</v>
      </c>
      <c r="E662" s="59" t="s">
        <v>108</v>
      </c>
      <c r="F662" s="60">
        <v>0.891</v>
      </c>
      <c r="G662" s="60">
        <v>1.973</v>
      </c>
      <c r="H662" s="33">
        <f>G662-F662</f>
        <v>1.082</v>
      </c>
      <c r="I662" s="120">
        <v>6.2</v>
      </c>
      <c r="J662" s="35">
        <v>550</v>
      </c>
      <c r="K662" s="18">
        <f>SUM(H662*I662*J662)</f>
        <v>3689.6200000000003</v>
      </c>
      <c r="L662" s="196"/>
      <c r="M662" s="198"/>
    </row>
    <row r="663" spans="1:13" ht="15">
      <c r="A663" s="58"/>
      <c r="B663" s="739" t="s">
        <v>109</v>
      </c>
      <c r="C663" s="740"/>
      <c r="D663" s="741"/>
      <c r="E663" s="208"/>
      <c r="F663" s="60"/>
      <c r="G663" s="60"/>
      <c r="H663" s="36">
        <f>SUM(H662)</f>
        <v>1.082</v>
      </c>
      <c r="I663" s="120"/>
      <c r="J663" s="35"/>
      <c r="K663" s="19">
        <f>SUM(K662)</f>
        <v>3689.6200000000003</v>
      </c>
      <c r="L663" s="196"/>
      <c r="M663" s="198"/>
    </row>
    <row r="664" spans="1:13" ht="15">
      <c r="A664" s="491"/>
      <c r="B664" s="553"/>
      <c r="C664" s="545"/>
      <c r="D664" s="545"/>
      <c r="E664" s="554"/>
      <c r="F664" s="277"/>
      <c r="G664" s="277"/>
      <c r="H664" s="284"/>
      <c r="I664" s="285"/>
      <c r="J664" s="286"/>
      <c r="K664" s="53"/>
      <c r="L664" s="196"/>
      <c r="M664" s="198"/>
    </row>
    <row r="665" spans="1:13" ht="15">
      <c r="A665" s="736">
        <v>15</v>
      </c>
      <c r="B665" s="737"/>
      <c r="C665" s="737"/>
      <c r="D665" s="737"/>
      <c r="E665" s="737"/>
      <c r="F665" s="737"/>
      <c r="G665" s="737"/>
      <c r="H665" s="737"/>
      <c r="I665" s="737"/>
      <c r="J665" s="737"/>
      <c r="K665" s="737"/>
      <c r="L665" s="196"/>
      <c r="M665" s="198"/>
    </row>
    <row r="666" spans="1:13" ht="15.75" thickBot="1">
      <c r="A666" s="358"/>
      <c r="B666" s="436"/>
      <c r="C666" s="632"/>
      <c r="D666" s="632"/>
      <c r="E666" s="297"/>
      <c r="F666" s="271"/>
      <c r="G666" s="271"/>
      <c r="H666" s="183"/>
      <c r="I666" s="472"/>
      <c r="J666" s="471"/>
      <c r="K666" s="106"/>
      <c r="L666" s="196"/>
      <c r="M666" s="198"/>
    </row>
    <row r="667" spans="1:12" ht="36">
      <c r="A667" s="145" t="s">
        <v>130</v>
      </c>
      <c r="B667" s="146" t="s">
        <v>131</v>
      </c>
      <c r="C667" s="147" t="s">
        <v>132</v>
      </c>
      <c r="D667" s="148" t="s">
        <v>133</v>
      </c>
      <c r="E667" s="147" t="s">
        <v>134</v>
      </c>
      <c r="F667" s="734" t="s">
        <v>135</v>
      </c>
      <c r="G667" s="735"/>
      <c r="H667" s="149" t="s">
        <v>136</v>
      </c>
      <c r="I667" s="150" t="s">
        <v>137</v>
      </c>
      <c r="J667" s="151" t="s">
        <v>138</v>
      </c>
      <c r="K667" s="291" t="s">
        <v>139</v>
      </c>
      <c r="L667" s="152"/>
    </row>
    <row r="668" spans="1:12" ht="15.75" thickBot="1">
      <c r="A668" s="153" t="s">
        <v>140</v>
      </c>
      <c r="B668" s="154"/>
      <c r="C668" s="155"/>
      <c r="D668" s="156"/>
      <c r="E668" s="157"/>
      <c r="F668" s="158" t="s">
        <v>141</v>
      </c>
      <c r="G668" s="159" t="s">
        <v>142</v>
      </c>
      <c r="H668" s="160" t="s">
        <v>143</v>
      </c>
      <c r="I668" s="161" t="s">
        <v>144</v>
      </c>
      <c r="J668" s="162" t="s">
        <v>145</v>
      </c>
      <c r="K668" s="292" t="s">
        <v>146</v>
      </c>
      <c r="L668" s="152"/>
    </row>
    <row r="669" spans="1:12" ht="4.5" customHeight="1">
      <c r="A669" s="343"/>
      <c r="B669" s="164"/>
      <c r="C669" s="165"/>
      <c r="D669" s="164"/>
      <c r="E669" s="164"/>
      <c r="F669" s="167"/>
      <c r="G669" s="167"/>
      <c r="H669" s="167"/>
      <c r="I669" s="168"/>
      <c r="J669" s="165"/>
      <c r="K669" s="169"/>
      <c r="L669" s="152"/>
    </row>
    <row r="670" spans="1:13" ht="15">
      <c r="A670" s="322">
        <v>209</v>
      </c>
      <c r="B670" s="14"/>
      <c r="C670" s="455" t="s">
        <v>112</v>
      </c>
      <c r="D670" s="14" t="s">
        <v>179</v>
      </c>
      <c r="E670" s="456" t="s">
        <v>113</v>
      </c>
      <c r="F670" s="457">
        <v>0.003</v>
      </c>
      <c r="G670" s="457">
        <v>0.966</v>
      </c>
      <c r="H670" s="33">
        <f>G670-F670</f>
        <v>0.963</v>
      </c>
      <c r="I670" s="76">
        <v>3.6</v>
      </c>
      <c r="J670" s="76">
        <v>450</v>
      </c>
      <c r="K670" s="18">
        <f>H670*I670*J670</f>
        <v>1560.06</v>
      </c>
      <c r="L670" s="196"/>
      <c r="M670" s="198"/>
    </row>
    <row r="671" spans="1:13" ht="15">
      <c r="A671" s="230"/>
      <c r="B671" s="739" t="s">
        <v>114</v>
      </c>
      <c r="C671" s="755"/>
      <c r="D671" s="756"/>
      <c r="E671" s="208"/>
      <c r="F671" s="60"/>
      <c r="G671" s="60"/>
      <c r="H671" s="36">
        <f>H670</f>
        <v>0.963</v>
      </c>
      <c r="I671" s="120"/>
      <c r="J671" s="35"/>
      <c r="K671" s="19">
        <f>K670</f>
        <v>1560.06</v>
      </c>
      <c r="L671" s="196"/>
      <c r="M671" s="198"/>
    </row>
    <row r="672" spans="1:13" ht="15">
      <c r="A672" s="322">
        <v>210</v>
      </c>
      <c r="B672" s="14" t="s">
        <v>1174</v>
      </c>
      <c r="C672" s="455" t="s">
        <v>116</v>
      </c>
      <c r="D672" s="14" t="s">
        <v>179</v>
      </c>
      <c r="E672" s="456" t="s">
        <v>117</v>
      </c>
      <c r="F672" s="457">
        <v>4.216</v>
      </c>
      <c r="G672" s="457">
        <v>6.536</v>
      </c>
      <c r="H672" s="33">
        <f>G672-F672</f>
        <v>2.3199999999999994</v>
      </c>
      <c r="I672" s="76">
        <v>5</v>
      </c>
      <c r="J672" s="76">
        <v>450</v>
      </c>
      <c r="K672" s="18">
        <f>H672*I672*J672</f>
        <v>5219.999999999999</v>
      </c>
      <c r="L672" s="196"/>
      <c r="M672" s="198"/>
    </row>
    <row r="673" spans="1:13" ht="15">
      <c r="A673" s="230"/>
      <c r="B673" s="739" t="s">
        <v>118</v>
      </c>
      <c r="C673" s="755"/>
      <c r="D673" s="756"/>
      <c r="E673" s="208"/>
      <c r="F673" s="60"/>
      <c r="G673" s="60"/>
      <c r="H673" s="36">
        <f>H672</f>
        <v>2.3199999999999994</v>
      </c>
      <c r="I673" s="120"/>
      <c r="J673" s="35"/>
      <c r="K673" s="19">
        <f>K672</f>
        <v>5219.999999999999</v>
      </c>
      <c r="L673" s="196"/>
      <c r="M673" s="198"/>
    </row>
    <row r="674" spans="1:13" ht="15">
      <c r="A674" s="57">
        <v>211</v>
      </c>
      <c r="B674" s="14"/>
      <c r="C674" s="32" t="s">
        <v>122</v>
      </c>
      <c r="D674" s="14" t="s">
        <v>783</v>
      </c>
      <c r="E674" s="59" t="s">
        <v>123</v>
      </c>
      <c r="F674" s="60">
        <v>0.794</v>
      </c>
      <c r="G674" s="60">
        <v>0.924</v>
      </c>
      <c r="H674" s="33">
        <f>G674-F674</f>
        <v>0.13</v>
      </c>
      <c r="I674" s="120">
        <v>4.5</v>
      </c>
      <c r="J674" s="35">
        <v>900</v>
      </c>
      <c r="K674" s="18">
        <f>SUM(H674*I674*J674)</f>
        <v>526.5</v>
      </c>
      <c r="L674" s="560"/>
      <c r="M674" s="198"/>
    </row>
    <row r="675" spans="1:13" ht="15">
      <c r="A675" s="58"/>
      <c r="B675" s="739" t="s">
        <v>124</v>
      </c>
      <c r="C675" s="755"/>
      <c r="D675" s="756"/>
      <c r="E675" s="208"/>
      <c r="F675" s="60"/>
      <c r="G675" s="60"/>
      <c r="H675" s="36">
        <f>SUM(H674)</f>
        <v>0.13</v>
      </c>
      <c r="I675" s="120"/>
      <c r="J675" s="35"/>
      <c r="K675" s="19">
        <f>SUM(K674)</f>
        <v>526.5</v>
      </c>
      <c r="L675" s="196"/>
      <c r="M675" s="198"/>
    </row>
    <row r="676" spans="1:13" ht="15">
      <c r="A676" s="57">
        <v>212</v>
      </c>
      <c r="B676" s="14"/>
      <c r="C676" s="32" t="s">
        <v>279</v>
      </c>
      <c r="D676" s="14" t="s">
        <v>783</v>
      </c>
      <c r="E676" s="59" t="s">
        <v>125</v>
      </c>
      <c r="F676" s="60">
        <v>6.562</v>
      </c>
      <c r="G676" s="60">
        <v>6.942</v>
      </c>
      <c r="H676" s="33">
        <f>G676-F676</f>
        <v>0.3799999999999999</v>
      </c>
      <c r="I676" s="120">
        <v>5.8</v>
      </c>
      <c r="J676" s="35">
        <v>500</v>
      </c>
      <c r="K676" s="18">
        <f>SUM(H676*I676*J676)</f>
        <v>1101.9999999999995</v>
      </c>
      <c r="L676" s="196"/>
      <c r="M676" s="198"/>
    </row>
    <row r="677" spans="1:13" ht="15">
      <c r="A677" s="66"/>
      <c r="B677" s="14" t="s">
        <v>1264</v>
      </c>
      <c r="C677" s="32" t="s">
        <v>279</v>
      </c>
      <c r="D677" s="14" t="s">
        <v>783</v>
      </c>
      <c r="E677" s="59" t="s">
        <v>861</v>
      </c>
      <c r="F677" s="60">
        <v>9.4</v>
      </c>
      <c r="G677" s="60">
        <v>9.695</v>
      </c>
      <c r="H677" s="33">
        <f>G677-F677</f>
        <v>0.29499999999999993</v>
      </c>
      <c r="I677" s="120">
        <v>6</v>
      </c>
      <c r="J677" s="35">
        <v>500</v>
      </c>
      <c r="K677" s="18">
        <f>SUM(H677*I677*J677)</f>
        <v>884.9999999999998</v>
      </c>
      <c r="L677" s="196"/>
      <c r="M677" s="198"/>
    </row>
    <row r="678" spans="1:13" ht="15">
      <c r="A678" s="66"/>
      <c r="B678" s="14" t="s">
        <v>1264</v>
      </c>
      <c r="C678" s="32" t="s">
        <v>279</v>
      </c>
      <c r="D678" s="14" t="s">
        <v>783</v>
      </c>
      <c r="E678" s="59" t="s">
        <v>862</v>
      </c>
      <c r="F678" s="60">
        <v>9.732</v>
      </c>
      <c r="G678" s="60">
        <v>11.045</v>
      </c>
      <c r="H678" s="33">
        <f>G678-F678</f>
        <v>1.3130000000000006</v>
      </c>
      <c r="I678" s="120">
        <v>6</v>
      </c>
      <c r="J678" s="35">
        <v>500</v>
      </c>
      <c r="K678" s="18">
        <f>SUM(H678*I678*J678)</f>
        <v>3939.000000000002</v>
      </c>
      <c r="L678" s="196"/>
      <c r="M678" s="198"/>
    </row>
    <row r="679" spans="1:13" ht="15">
      <c r="A679" s="58"/>
      <c r="B679" s="739" t="s">
        <v>620</v>
      </c>
      <c r="C679" s="755"/>
      <c r="D679" s="756"/>
      <c r="E679" s="208"/>
      <c r="F679" s="60"/>
      <c r="G679" s="60"/>
      <c r="H679" s="36">
        <f>SUM(H676:H678)</f>
        <v>1.9880000000000004</v>
      </c>
      <c r="I679" s="120"/>
      <c r="J679" s="35"/>
      <c r="K679" s="19">
        <f>SUM(K676:K678)</f>
        <v>5926.000000000001</v>
      </c>
      <c r="L679" s="196"/>
      <c r="M679" s="198"/>
    </row>
    <row r="680" spans="1:13" ht="15">
      <c r="A680" s="66">
        <v>213</v>
      </c>
      <c r="B680" s="14" t="s">
        <v>1264</v>
      </c>
      <c r="C680" s="32" t="s">
        <v>126</v>
      </c>
      <c r="D680" s="14" t="s">
        <v>783</v>
      </c>
      <c r="E680" s="59" t="s">
        <v>127</v>
      </c>
      <c r="F680" s="60">
        <v>0.256</v>
      </c>
      <c r="G680" s="60">
        <v>0.46</v>
      </c>
      <c r="H680" s="33">
        <f>G680-F680</f>
        <v>0.20400000000000001</v>
      </c>
      <c r="I680" s="120">
        <v>5.7</v>
      </c>
      <c r="J680" s="35">
        <v>500</v>
      </c>
      <c r="K680" s="18">
        <f>SUM(H680*I680*J680)</f>
        <v>581.4</v>
      </c>
      <c r="L680" s="196"/>
      <c r="M680" s="198"/>
    </row>
    <row r="681" spans="1:13" ht="15">
      <c r="A681" s="58"/>
      <c r="B681" s="739" t="s">
        <v>128</v>
      </c>
      <c r="C681" s="755"/>
      <c r="D681" s="756"/>
      <c r="E681" s="208"/>
      <c r="F681" s="60"/>
      <c r="G681" s="60"/>
      <c r="H681" s="36">
        <f>SUM(H680)</f>
        <v>0.20400000000000001</v>
      </c>
      <c r="I681" s="120"/>
      <c r="J681" s="35"/>
      <c r="K681" s="19">
        <f>SUM(K680)</f>
        <v>581.4</v>
      </c>
      <c r="L681" s="196"/>
      <c r="M681" s="198"/>
    </row>
    <row r="682" spans="1:13" ht="15">
      <c r="A682" s="57">
        <v>214</v>
      </c>
      <c r="B682" s="14"/>
      <c r="C682" s="32" t="s">
        <v>564</v>
      </c>
      <c r="D682" s="14" t="s">
        <v>783</v>
      </c>
      <c r="E682" s="59" t="s">
        <v>129</v>
      </c>
      <c r="F682" s="60">
        <v>2.05</v>
      </c>
      <c r="G682" s="60">
        <v>4.359</v>
      </c>
      <c r="H682" s="33">
        <f>G682-F682</f>
        <v>2.309</v>
      </c>
      <c r="I682" s="120">
        <v>4.9</v>
      </c>
      <c r="J682" s="35">
        <v>400</v>
      </c>
      <c r="K682" s="18">
        <f>SUM(H682*I682*J682)</f>
        <v>4525.64</v>
      </c>
      <c r="L682" s="196"/>
      <c r="M682" s="198"/>
    </row>
    <row r="683" spans="1:13" ht="15">
      <c r="A683" s="58"/>
      <c r="B683" s="739" t="s">
        <v>665</v>
      </c>
      <c r="C683" s="755"/>
      <c r="D683" s="756"/>
      <c r="E683" s="208"/>
      <c r="F683" s="60"/>
      <c r="G683" s="60"/>
      <c r="H683" s="36">
        <f>SUM(H682)</f>
        <v>2.309</v>
      </c>
      <c r="I683" s="120"/>
      <c r="J683" s="35"/>
      <c r="K683" s="19">
        <f>SUM(K682)</f>
        <v>4525.64</v>
      </c>
      <c r="L683" s="196"/>
      <c r="M683" s="198"/>
    </row>
    <row r="684" spans="1:13" ht="15">
      <c r="A684" s="57">
        <v>215</v>
      </c>
      <c r="B684" s="116" t="s">
        <v>1174</v>
      </c>
      <c r="C684" s="32">
        <v>14323</v>
      </c>
      <c r="D684" s="14" t="s">
        <v>783</v>
      </c>
      <c r="E684" s="59" t="s">
        <v>863</v>
      </c>
      <c r="F684" s="60">
        <v>0.01</v>
      </c>
      <c r="G684" s="60">
        <v>1.315</v>
      </c>
      <c r="H684" s="33">
        <f>G684-F684</f>
        <v>1.305</v>
      </c>
      <c r="I684" s="120">
        <v>5.6</v>
      </c>
      <c r="J684" s="35">
        <v>1055</v>
      </c>
      <c r="K684" s="18">
        <f>SUM(H684*I684*J684)</f>
        <v>7709.939999999999</v>
      </c>
      <c r="L684" s="560"/>
      <c r="M684" s="198"/>
    </row>
    <row r="685" spans="1:13" ht="15">
      <c r="A685" s="58"/>
      <c r="B685" s="739" t="s">
        <v>864</v>
      </c>
      <c r="C685" s="755"/>
      <c r="D685" s="756"/>
      <c r="E685" s="208"/>
      <c r="F685" s="60"/>
      <c r="G685" s="60"/>
      <c r="H685" s="36">
        <f>SUM(H684:H684)</f>
        <v>1.305</v>
      </c>
      <c r="I685" s="120"/>
      <c r="J685" s="35"/>
      <c r="K685" s="19">
        <f>SUM(K684:K684)</f>
        <v>7709.939999999999</v>
      </c>
      <c r="L685" s="196"/>
      <c r="M685" s="198"/>
    </row>
    <row r="686" spans="1:13" ht="15">
      <c r="A686" s="57">
        <v>216</v>
      </c>
      <c r="B686" s="14"/>
      <c r="C686" s="32" t="s">
        <v>865</v>
      </c>
      <c r="D686" s="14" t="s">
        <v>783</v>
      </c>
      <c r="E686" s="59" t="s">
        <v>866</v>
      </c>
      <c r="F686" s="60">
        <v>0.446</v>
      </c>
      <c r="G686" s="60">
        <v>6.827</v>
      </c>
      <c r="H686" s="33">
        <f>G686-F686</f>
        <v>6.381</v>
      </c>
      <c r="I686" s="120">
        <v>5.9</v>
      </c>
      <c r="J686" s="35">
        <v>650</v>
      </c>
      <c r="K686" s="18">
        <f>SUM(H686*I686*J686)</f>
        <v>24471.135000000006</v>
      </c>
      <c r="L686" s="560"/>
      <c r="M686" s="198"/>
    </row>
    <row r="687" spans="1:13" ht="15">
      <c r="A687" s="66"/>
      <c r="B687" s="14"/>
      <c r="C687" s="32" t="s">
        <v>865</v>
      </c>
      <c r="D687" s="14" t="s">
        <v>783</v>
      </c>
      <c r="E687" s="59" t="s">
        <v>867</v>
      </c>
      <c r="F687" s="60">
        <v>7.427</v>
      </c>
      <c r="G687" s="60">
        <v>10.357</v>
      </c>
      <c r="H687" s="33">
        <f>G687-F687</f>
        <v>2.9299999999999997</v>
      </c>
      <c r="I687" s="120">
        <v>5.9</v>
      </c>
      <c r="J687" s="35">
        <v>650</v>
      </c>
      <c r="K687" s="18">
        <f>SUM(H687*I687*J687)</f>
        <v>11236.55</v>
      </c>
      <c r="L687" s="560"/>
      <c r="M687" s="198"/>
    </row>
    <row r="688" spans="1:13" ht="15">
      <c r="A688" s="66"/>
      <c r="B688" s="14"/>
      <c r="C688" s="32" t="s">
        <v>865</v>
      </c>
      <c r="D688" s="14" t="s">
        <v>783</v>
      </c>
      <c r="E688" s="59" t="s">
        <v>868</v>
      </c>
      <c r="F688" s="60">
        <v>10.657</v>
      </c>
      <c r="G688" s="60">
        <v>11.13</v>
      </c>
      <c r="H688" s="33">
        <f>G688-F688</f>
        <v>0.47300000000000075</v>
      </c>
      <c r="I688" s="120">
        <v>5.9</v>
      </c>
      <c r="J688" s="35">
        <v>650</v>
      </c>
      <c r="K688" s="18">
        <f>SUM(H688*I688*J688)</f>
        <v>1813.955000000003</v>
      </c>
      <c r="L688" s="560"/>
      <c r="M688" s="198"/>
    </row>
    <row r="689" spans="1:13" ht="15">
      <c r="A689" s="58"/>
      <c r="B689" s="739" t="s">
        <v>869</v>
      </c>
      <c r="C689" s="755"/>
      <c r="D689" s="756"/>
      <c r="E689" s="208"/>
      <c r="F689" s="60"/>
      <c r="G689" s="60"/>
      <c r="H689" s="36">
        <f>SUM(H686:H688)</f>
        <v>9.784</v>
      </c>
      <c r="I689" s="120"/>
      <c r="J689" s="35"/>
      <c r="K689" s="19">
        <f>SUM(K686:K688)</f>
        <v>37521.64000000001</v>
      </c>
      <c r="L689" s="196"/>
      <c r="M689" s="198"/>
    </row>
    <row r="690" spans="1:13" ht="15">
      <c r="A690" s="57">
        <v>217</v>
      </c>
      <c r="B690" s="14"/>
      <c r="C690" s="32" t="s">
        <v>870</v>
      </c>
      <c r="D690" s="14" t="s">
        <v>783</v>
      </c>
      <c r="E690" s="59" t="s">
        <v>871</v>
      </c>
      <c r="F690" s="60">
        <v>0</v>
      </c>
      <c r="G690" s="60">
        <v>3.86</v>
      </c>
      <c r="H690" s="33">
        <f>G690-F690</f>
        <v>3.86</v>
      </c>
      <c r="I690" s="120">
        <v>6</v>
      </c>
      <c r="J690" s="35">
        <v>750</v>
      </c>
      <c r="K690" s="18">
        <f>SUM(H690*I690*J690)</f>
        <v>17370</v>
      </c>
      <c r="L690" s="560"/>
      <c r="M690" s="198"/>
    </row>
    <row r="691" spans="1:13" ht="15">
      <c r="A691" s="58"/>
      <c r="B691" s="739" t="s">
        <v>872</v>
      </c>
      <c r="C691" s="755"/>
      <c r="D691" s="756"/>
      <c r="E691" s="208"/>
      <c r="F691" s="60"/>
      <c r="G691" s="60"/>
      <c r="H691" s="36">
        <f>SUM(H690:H690)</f>
        <v>3.86</v>
      </c>
      <c r="I691" s="120"/>
      <c r="J691" s="35"/>
      <c r="K691" s="19">
        <f>SUM(K690:K690)</f>
        <v>17370</v>
      </c>
      <c r="L691" s="196"/>
      <c r="M691" s="198"/>
    </row>
    <row r="692" spans="1:13" ht="15">
      <c r="A692" s="322">
        <v>218</v>
      </c>
      <c r="B692" s="14" t="s">
        <v>1174</v>
      </c>
      <c r="C692" s="482" t="s">
        <v>903</v>
      </c>
      <c r="D692" s="14" t="s">
        <v>179</v>
      </c>
      <c r="E692" s="456" t="s">
        <v>904</v>
      </c>
      <c r="F692" s="457">
        <v>3.337</v>
      </c>
      <c r="G692" s="457">
        <v>5.341</v>
      </c>
      <c r="H692" s="33">
        <f>G692-F692</f>
        <v>2.004</v>
      </c>
      <c r="I692" s="76">
        <v>4.5</v>
      </c>
      <c r="J692" s="76" t="s">
        <v>304</v>
      </c>
      <c r="K692" s="18">
        <v>5000</v>
      </c>
      <c r="L692" s="411"/>
      <c r="M692" s="198"/>
    </row>
    <row r="693" spans="1:13" ht="15">
      <c r="A693" s="230"/>
      <c r="B693" s="742" t="s">
        <v>905</v>
      </c>
      <c r="C693" s="757"/>
      <c r="D693" s="758"/>
      <c r="E693" s="208"/>
      <c r="F693" s="60"/>
      <c r="G693" s="60"/>
      <c r="H693" s="36">
        <f>H692</f>
        <v>2.004</v>
      </c>
      <c r="I693" s="120"/>
      <c r="J693" s="35"/>
      <c r="K693" s="19">
        <f>K692</f>
        <v>5000</v>
      </c>
      <c r="L693" s="411"/>
      <c r="M693" s="198"/>
    </row>
    <row r="694" spans="1:13" ht="15">
      <c r="A694" s="322">
        <v>219</v>
      </c>
      <c r="B694" s="14"/>
      <c r="C694" s="482" t="s">
        <v>906</v>
      </c>
      <c r="D694" s="14" t="s">
        <v>179</v>
      </c>
      <c r="E694" s="456" t="s">
        <v>907</v>
      </c>
      <c r="F694" s="457">
        <v>0.2</v>
      </c>
      <c r="G694" s="457">
        <v>0.43</v>
      </c>
      <c r="H694" s="33">
        <f>G694-F694</f>
        <v>0.22999999999999998</v>
      </c>
      <c r="I694" s="76">
        <v>4</v>
      </c>
      <c r="J694" s="76" t="s">
        <v>304</v>
      </c>
      <c r="K694" s="18">
        <v>264</v>
      </c>
      <c r="L694" s="411"/>
      <c r="M694" s="198"/>
    </row>
    <row r="695" spans="1:13" ht="15">
      <c r="A695" s="109"/>
      <c r="B695" s="742" t="s">
        <v>908</v>
      </c>
      <c r="C695" s="757"/>
      <c r="D695" s="758"/>
      <c r="E695" s="483"/>
      <c r="F695" s="216"/>
      <c r="G695" s="216"/>
      <c r="H695" s="484">
        <f>H694</f>
        <v>0.22999999999999998</v>
      </c>
      <c r="I695" s="181"/>
      <c r="J695" s="182"/>
      <c r="K695" s="68">
        <f>K694</f>
        <v>264</v>
      </c>
      <c r="L695" s="411"/>
      <c r="M695" s="198"/>
    </row>
    <row r="696" spans="1:13" ht="15">
      <c r="A696" s="57">
        <v>220</v>
      </c>
      <c r="B696" s="14" t="s">
        <v>1174</v>
      </c>
      <c r="C696" s="101" t="s">
        <v>909</v>
      </c>
      <c r="D696" s="14" t="s">
        <v>179</v>
      </c>
      <c r="E696" s="59" t="s">
        <v>910</v>
      </c>
      <c r="F696" s="60">
        <v>2.419</v>
      </c>
      <c r="G696" s="60">
        <v>4.031</v>
      </c>
      <c r="H696" s="33">
        <f>G696-F696</f>
        <v>1.6119999999999997</v>
      </c>
      <c r="I696" s="120">
        <v>4.5</v>
      </c>
      <c r="J696" s="35" t="s">
        <v>304</v>
      </c>
      <c r="K696" s="18">
        <v>2000</v>
      </c>
      <c r="L696" s="411"/>
      <c r="M696" s="198"/>
    </row>
    <row r="697" spans="1:13" ht="15">
      <c r="A697" s="58"/>
      <c r="B697" s="739" t="s">
        <v>911</v>
      </c>
      <c r="C697" s="740"/>
      <c r="D697" s="741"/>
      <c r="E697" s="208"/>
      <c r="F697" s="60"/>
      <c r="G697" s="60"/>
      <c r="H697" s="36">
        <f>SUM(H696)</f>
        <v>1.6119999999999997</v>
      </c>
      <c r="I697" s="120"/>
      <c r="J697" s="35"/>
      <c r="K697" s="19">
        <f>SUM(K696)</f>
        <v>2000</v>
      </c>
      <c r="L697" s="411"/>
      <c r="M697" s="198"/>
    </row>
    <row r="698" spans="1:13" ht="15">
      <c r="A698" s="322">
        <v>221</v>
      </c>
      <c r="B698" s="14"/>
      <c r="C698" s="482" t="s">
        <v>757</v>
      </c>
      <c r="D698" s="14" t="s">
        <v>179</v>
      </c>
      <c r="E698" s="456" t="s">
        <v>912</v>
      </c>
      <c r="F698" s="457">
        <v>1.619</v>
      </c>
      <c r="G698" s="457">
        <v>1.99</v>
      </c>
      <c r="H698" s="33">
        <f>G698-F698</f>
        <v>0.371</v>
      </c>
      <c r="I698" s="76">
        <v>4</v>
      </c>
      <c r="J698" s="76" t="s">
        <v>304</v>
      </c>
      <c r="K698" s="18">
        <v>500</v>
      </c>
      <c r="L698" s="411"/>
      <c r="M698" s="198"/>
    </row>
    <row r="699" spans="1:13" ht="15">
      <c r="A699" s="230"/>
      <c r="B699" s="742" t="s">
        <v>758</v>
      </c>
      <c r="C699" s="757"/>
      <c r="D699" s="758"/>
      <c r="E699" s="208"/>
      <c r="F699" s="60"/>
      <c r="G699" s="60"/>
      <c r="H699" s="36">
        <f>H698</f>
        <v>0.371</v>
      </c>
      <c r="I699" s="120"/>
      <c r="J699" s="35"/>
      <c r="K699" s="19">
        <f>K698</f>
        <v>500</v>
      </c>
      <c r="L699" s="411"/>
      <c r="M699" s="198"/>
    </row>
    <row r="700" spans="1:13" ht="15">
      <c r="A700" s="322">
        <v>222</v>
      </c>
      <c r="B700" s="14"/>
      <c r="C700" s="482" t="s">
        <v>914</v>
      </c>
      <c r="D700" s="14" t="s">
        <v>179</v>
      </c>
      <c r="E700" s="456" t="s">
        <v>915</v>
      </c>
      <c r="F700" s="457">
        <v>0.013</v>
      </c>
      <c r="G700" s="457">
        <v>1.289</v>
      </c>
      <c r="H700" s="33">
        <f>G700-F700</f>
        <v>1.276</v>
      </c>
      <c r="I700" s="76">
        <v>4.5</v>
      </c>
      <c r="J700" s="76" t="s">
        <v>304</v>
      </c>
      <c r="K700" s="18">
        <v>2500</v>
      </c>
      <c r="L700" s="411"/>
      <c r="M700" s="198"/>
    </row>
    <row r="701" spans="1:13" ht="15">
      <c r="A701" s="230"/>
      <c r="B701" s="742" t="s">
        <v>916</v>
      </c>
      <c r="C701" s="757"/>
      <c r="D701" s="758"/>
      <c r="E701" s="208"/>
      <c r="F701" s="60"/>
      <c r="G701" s="60"/>
      <c r="H701" s="36">
        <f>H700</f>
        <v>1.276</v>
      </c>
      <c r="I701" s="120"/>
      <c r="J701" s="35"/>
      <c r="K701" s="19">
        <f>K700</f>
        <v>2500</v>
      </c>
      <c r="L701" s="411"/>
      <c r="M701" s="198"/>
    </row>
    <row r="702" spans="1:13" ht="15">
      <c r="A702" s="57">
        <v>223</v>
      </c>
      <c r="B702" s="14" t="s">
        <v>1174</v>
      </c>
      <c r="C702" s="101" t="s">
        <v>616</v>
      </c>
      <c r="D702" s="14" t="s">
        <v>179</v>
      </c>
      <c r="E702" s="59" t="s">
        <v>917</v>
      </c>
      <c r="F702" s="60">
        <v>1.456</v>
      </c>
      <c r="G702" s="60">
        <v>9.185</v>
      </c>
      <c r="H702" s="33">
        <f>G702-F702</f>
        <v>7.729000000000001</v>
      </c>
      <c r="I702" s="120">
        <v>4.5</v>
      </c>
      <c r="J702" s="35" t="s">
        <v>304</v>
      </c>
      <c r="K702" s="18">
        <v>19500</v>
      </c>
      <c r="L702" s="411"/>
      <c r="M702" s="198"/>
    </row>
    <row r="703" spans="1:13" ht="15">
      <c r="A703" s="58"/>
      <c r="B703" s="739" t="s">
        <v>180</v>
      </c>
      <c r="C703" s="740"/>
      <c r="D703" s="741"/>
      <c r="E703" s="208"/>
      <c r="F703" s="60"/>
      <c r="G703" s="60"/>
      <c r="H703" s="36">
        <f>SUM(H702)</f>
        <v>7.729000000000001</v>
      </c>
      <c r="I703" s="120"/>
      <c r="J703" s="35"/>
      <c r="K703" s="19">
        <f>SUM(K702)</f>
        <v>19500</v>
      </c>
      <c r="L703" s="411"/>
      <c r="M703" s="198"/>
    </row>
    <row r="704" spans="1:13" ht="15">
      <c r="A704" s="322">
        <v>224</v>
      </c>
      <c r="B704" s="14"/>
      <c r="C704" s="482" t="s">
        <v>918</v>
      </c>
      <c r="D704" s="14" t="s">
        <v>179</v>
      </c>
      <c r="E704" s="456" t="s">
        <v>919</v>
      </c>
      <c r="F704" s="457">
        <v>0</v>
      </c>
      <c r="G704" s="457">
        <v>0.705</v>
      </c>
      <c r="H704" s="33">
        <f>G704-F704</f>
        <v>0.705</v>
      </c>
      <c r="I704" s="76">
        <v>4</v>
      </c>
      <c r="J704" s="76">
        <v>550</v>
      </c>
      <c r="K704" s="18">
        <f>J704*I704*H704</f>
        <v>1551</v>
      </c>
      <c r="L704" s="411"/>
      <c r="M704" s="198"/>
    </row>
    <row r="705" spans="1:13" ht="15">
      <c r="A705" s="230"/>
      <c r="B705" s="739" t="s">
        <v>920</v>
      </c>
      <c r="C705" s="755"/>
      <c r="D705" s="756"/>
      <c r="E705" s="208"/>
      <c r="F705" s="60"/>
      <c r="G705" s="60"/>
      <c r="H705" s="36">
        <f>H704</f>
        <v>0.705</v>
      </c>
      <c r="I705" s="120"/>
      <c r="J705" s="35"/>
      <c r="K705" s="19">
        <f>K704</f>
        <v>1551</v>
      </c>
      <c r="L705" s="411"/>
      <c r="M705" s="198"/>
    </row>
    <row r="706" spans="1:13" ht="15">
      <c r="A706" s="322">
        <v>225</v>
      </c>
      <c r="B706" s="14"/>
      <c r="C706" s="482" t="s">
        <v>921</v>
      </c>
      <c r="D706" s="14" t="s">
        <v>179</v>
      </c>
      <c r="E706" s="456" t="s">
        <v>922</v>
      </c>
      <c r="F706" s="457">
        <v>0</v>
      </c>
      <c r="G706" s="457">
        <v>0.596</v>
      </c>
      <c r="H706" s="33">
        <f>G706-F706</f>
        <v>0.596</v>
      </c>
      <c r="I706" s="76">
        <v>5</v>
      </c>
      <c r="J706" s="76">
        <v>550</v>
      </c>
      <c r="K706" s="18">
        <f>J706*I706*H706</f>
        <v>1639</v>
      </c>
      <c r="L706" s="411"/>
      <c r="M706" s="198"/>
    </row>
    <row r="707" spans="1:13" ht="15">
      <c r="A707" s="230"/>
      <c r="B707" s="742" t="s">
        <v>923</v>
      </c>
      <c r="C707" s="757"/>
      <c r="D707" s="758"/>
      <c r="E707" s="208"/>
      <c r="F707" s="60"/>
      <c r="G707" s="60"/>
      <c r="H707" s="36">
        <f>H706</f>
        <v>0.596</v>
      </c>
      <c r="I707" s="120"/>
      <c r="J707" s="35"/>
      <c r="K707" s="19">
        <f>K706</f>
        <v>1639</v>
      </c>
      <c r="L707" s="411"/>
      <c r="M707" s="198"/>
    </row>
    <row r="708" spans="1:13" ht="15">
      <c r="A708" s="322">
        <v>226</v>
      </c>
      <c r="B708" s="14"/>
      <c r="C708" s="482" t="s">
        <v>640</v>
      </c>
      <c r="D708" s="14" t="s">
        <v>179</v>
      </c>
      <c r="E708" s="456" t="s">
        <v>924</v>
      </c>
      <c r="F708" s="457">
        <v>0</v>
      </c>
      <c r="G708" s="457">
        <v>2.5</v>
      </c>
      <c r="H708" s="33">
        <f>G708-F708</f>
        <v>2.5</v>
      </c>
      <c r="I708" s="76">
        <v>5</v>
      </c>
      <c r="J708" s="76">
        <v>550</v>
      </c>
      <c r="K708" s="18">
        <f>J708*I708*H708</f>
        <v>6875</v>
      </c>
      <c r="L708" s="411"/>
      <c r="M708" s="198"/>
    </row>
    <row r="709" spans="1:13" ht="15">
      <c r="A709" s="230"/>
      <c r="B709" s="739" t="s">
        <v>925</v>
      </c>
      <c r="C709" s="755"/>
      <c r="D709" s="756"/>
      <c r="E709" s="208"/>
      <c r="F709" s="60"/>
      <c r="G709" s="60"/>
      <c r="H709" s="36">
        <f>H708</f>
        <v>2.5</v>
      </c>
      <c r="I709" s="120"/>
      <c r="J709" s="35"/>
      <c r="K709" s="19">
        <f>K708</f>
        <v>6875</v>
      </c>
      <c r="L709" s="411"/>
      <c r="M709" s="198"/>
    </row>
    <row r="710" spans="1:13" ht="15">
      <c r="A710" s="322">
        <v>227</v>
      </c>
      <c r="B710" s="14"/>
      <c r="C710" s="482" t="s">
        <v>926</v>
      </c>
      <c r="D710" s="14" t="s">
        <v>179</v>
      </c>
      <c r="E710" s="456" t="s">
        <v>927</v>
      </c>
      <c r="F710" s="457">
        <v>0</v>
      </c>
      <c r="G710" s="457">
        <v>1.855</v>
      </c>
      <c r="H710" s="33">
        <f>G710-F710</f>
        <v>1.855</v>
      </c>
      <c r="I710" s="76">
        <v>4</v>
      </c>
      <c r="J710" s="76">
        <v>550</v>
      </c>
      <c r="K710" s="18">
        <f>J710*I710*H710</f>
        <v>4081</v>
      </c>
      <c r="L710" s="411"/>
      <c r="M710" s="198"/>
    </row>
    <row r="711" spans="1:13" ht="15">
      <c r="A711" s="230"/>
      <c r="B711" s="742" t="s">
        <v>928</v>
      </c>
      <c r="C711" s="757"/>
      <c r="D711" s="758"/>
      <c r="E711" s="208"/>
      <c r="F711" s="60"/>
      <c r="G711" s="60"/>
      <c r="H711" s="36">
        <f>H710</f>
        <v>1.855</v>
      </c>
      <c r="I711" s="120"/>
      <c r="J711" s="35"/>
      <c r="K711" s="19">
        <f>K710</f>
        <v>4081</v>
      </c>
      <c r="L711" s="411"/>
      <c r="M711" s="198"/>
    </row>
    <row r="712" spans="1:13" ht="15">
      <c r="A712" s="322">
        <v>228</v>
      </c>
      <c r="B712" s="14"/>
      <c r="C712" s="482" t="s">
        <v>764</v>
      </c>
      <c r="D712" s="14" t="s">
        <v>179</v>
      </c>
      <c r="E712" s="456" t="s">
        <v>929</v>
      </c>
      <c r="F712" s="457">
        <v>10.279</v>
      </c>
      <c r="G712" s="457">
        <v>12.443</v>
      </c>
      <c r="H712" s="33">
        <f>G712-F712</f>
        <v>2.1639999999999997</v>
      </c>
      <c r="I712" s="76">
        <v>5</v>
      </c>
      <c r="J712" s="76">
        <v>550</v>
      </c>
      <c r="K712" s="18">
        <f>J712*I712*H712</f>
        <v>5950.999999999999</v>
      </c>
      <c r="L712" s="411"/>
      <c r="M712" s="198"/>
    </row>
    <row r="713" spans="1:13" ht="15">
      <c r="A713" s="230"/>
      <c r="B713" s="739" t="s">
        <v>765</v>
      </c>
      <c r="C713" s="755"/>
      <c r="D713" s="756"/>
      <c r="E713" s="208"/>
      <c r="F713" s="60"/>
      <c r="G713" s="60"/>
      <c r="H713" s="36">
        <f>H712</f>
        <v>2.1639999999999997</v>
      </c>
      <c r="I713" s="120"/>
      <c r="J713" s="35"/>
      <c r="K713" s="19">
        <f>K712</f>
        <v>5950.999999999999</v>
      </c>
      <c r="L713" s="411"/>
      <c r="M713" s="198"/>
    </row>
    <row r="714" spans="1:13" ht="15">
      <c r="A714" s="322">
        <v>229</v>
      </c>
      <c r="B714" s="14"/>
      <c r="C714" s="482" t="s">
        <v>930</v>
      </c>
      <c r="D714" s="14" t="s">
        <v>179</v>
      </c>
      <c r="E714" s="456" t="s">
        <v>931</v>
      </c>
      <c r="F714" s="457">
        <v>0</v>
      </c>
      <c r="G714" s="457">
        <v>0.528</v>
      </c>
      <c r="H714" s="33">
        <f>G714-F714</f>
        <v>0.528</v>
      </c>
      <c r="I714" s="76">
        <v>5</v>
      </c>
      <c r="J714" s="76">
        <v>550</v>
      </c>
      <c r="K714" s="18">
        <f>J714*I714*H714</f>
        <v>1452</v>
      </c>
      <c r="L714" s="411"/>
      <c r="M714" s="198"/>
    </row>
    <row r="715" spans="1:13" ht="15">
      <c r="A715" s="230"/>
      <c r="B715" s="742" t="s">
        <v>932</v>
      </c>
      <c r="C715" s="757"/>
      <c r="D715" s="758"/>
      <c r="E715" s="208"/>
      <c r="F715" s="60"/>
      <c r="G715" s="60"/>
      <c r="H715" s="36">
        <f>H714</f>
        <v>0.528</v>
      </c>
      <c r="I715" s="120"/>
      <c r="J715" s="35"/>
      <c r="K715" s="19">
        <f>K714</f>
        <v>1452</v>
      </c>
      <c r="L715" s="411"/>
      <c r="M715" s="198"/>
    </row>
    <row r="716" spans="1:13" ht="15">
      <c r="A716" s="322">
        <v>230</v>
      </c>
      <c r="B716" s="14"/>
      <c r="C716" s="482" t="s">
        <v>933</v>
      </c>
      <c r="D716" s="14" t="s">
        <v>179</v>
      </c>
      <c r="E716" s="456" t="s">
        <v>934</v>
      </c>
      <c r="F716" s="457">
        <v>0</v>
      </c>
      <c r="G716" s="457">
        <v>2.077</v>
      </c>
      <c r="H716" s="33">
        <f>G716-F716</f>
        <v>2.077</v>
      </c>
      <c r="I716" s="76">
        <v>5.5</v>
      </c>
      <c r="J716" s="76">
        <v>550</v>
      </c>
      <c r="K716" s="18">
        <f>J716*I716*H716</f>
        <v>6282.925</v>
      </c>
      <c r="L716" s="411"/>
      <c r="M716" s="198"/>
    </row>
    <row r="717" spans="1:13" ht="15">
      <c r="A717" s="230"/>
      <c r="B717" s="739" t="s">
        <v>935</v>
      </c>
      <c r="C717" s="755"/>
      <c r="D717" s="756"/>
      <c r="E717" s="208"/>
      <c r="F717" s="60"/>
      <c r="G717" s="60"/>
      <c r="H717" s="36">
        <f>H716</f>
        <v>2.077</v>
      </c>
      <c r="I717" s="120"/>
      <c r="J717" s="35"/>
      <c r="K717" s="19">
        <f>K716</f>
        <v>6282.925</v>
      </c>
      <c r="L717" s="411"/>
      <c r="M717" s="198"/>
    </row>
    <row r="718" spans="1:13" ht="15">
      <c r="A718" s="322">
        <v>231</v>
      </c>
      <c r="B718" s="14"/>
      <c r="C718" s="482" t="s">
        <v>936</v>
      </c>
      <c r="D718" s="14" t="s">
        <v>179</v>
      </c>
      <c r="E718" s="456" t="s">
        <v>937</v>
      </c>
      <c r="F718" s="457">
        <v>6.555</v>
      </c>
      <c r="G718" s="457">
        <v>7.771</v>
      </c>
      <c r="H718" s="33">
        <f>G718-F718</f>
        <v>1.2160000000000002</v>
      </c>
      <c r="I718" s="76">
        <v>5</v>
      </c>
      <c r="J718" s="76">
        <v>550</v>
      </c>
      <c r="K718" s="18">
        <f>J718*I718*H718</f>
        <v>3344.0000000000005</v>
      </c>
      <c r="L718" s="411"/>
      <c r="M718" s="198"/>
    </row>
    <row r="719" spans="1:13" ht="15">
      <c r="A719" s="230"/>
      <c r="B719" s="742" t="s">
        <v>938</v>
      </c>
      <c r="C719" s="757"/>
      <c r="D719" s="758"/>
      <c r="E719" s="208"/>
      <c r="F719" s="60"/>
      <c r="G719" s="60"/>
      <c r="H719" s="36">
        <f>H718</f>
        <v>1.2160000000000002</v>
      </c>
      <c r="I719" s="120"/>
      <c r="J719" s="35"/>
      <c r="K719" s="19">
        <f>K718</f>
        <v>3344.0000000000005</v>
      </c>
      <c r="L719" s="411"/>
      <c r="M719" s="198"/>
    </row>
    <row r="720" spans="1:13" ht="15">
      <c r="A720" s="614"/>
      <c r="B720" s="633"/>
      <c r="C720" s="634"/>
      <c r="D720" s="634"/>
      <c r="E720" s="554"/>
      <c r="F720" s="277"/>
      <c r="G720" s="277"/>
      <c r="H720" s="284"/>
      <c r="I720" s="285"/>
      <c r="J720" s="286"/>
      <c r="K720" s="53"/>
      <c r="L720" s="411"/>
      <c r="M720" s="198"/>
    </row>
    <row r="721" spans="1:13" ht="15">
      <c r="A721" s="793">
        <v>16</v>
      </c>
      <c r="B721" s="737"/>
      <c r="C721" s="737"/>
      <c r="D721" s="737"/>
      <c r="E721" s="737"/>
      <c r="F721" s="737"/>
      <c r="G721" s="737"/>
      <c r="H721" s="737"/>
      <c r="I721" s="737"/>
      <c r="J721" s="737"/>
      <c r="K721" s="737"/>
      <c r="L721" s="411"/>
      <c r="M721" s="198"/>
    </row>
    <row r="722" spans="1:13" ht="15.75" thickBot="1">
      <c r="A722" s="453"/>
      <c r="B722" s="635"/>
      <c r="C722" s="111"/>
      <c r="D722" s="111"/>
      <c r="E722" s="297"/>
      <c r="F722" s="271"/>
      <c r="G722" s="271"/>
      <c r="H722" s="183"/>
      <c r="I722" s="472"/>
      <c r="J722" s="471"/>
      <c r="K722" s="106"/>
      <c r="L722" s="411"/>
      <c r="M722" s="198"/>
    </row>
    <row r="723" spans="1:12" ht="36">
      <c r="A723" s="145" t="s">
        <v>130</v>
      </c>
      <c r="B723" s="146" t="s">
        <v>131</v>
      </c>
      <c r="C723" s="147" t="s">
        <v>132</v>
      </c>
      <c r="D723" s="148" t="s">
        <v>133</v>
      </c>
      <c r="E723" s="147" t="s">
        <v>134</v>
      </c>
      <c r="F723" s="734" t="s">
        <v>135</v>
      </c>
      <c r="G723" s="735"/>
      <c r="H723" s="149" t="s">
        <v>136</v>
      </c>
      <c r="I723" s="150" t="s">
        <v>137</v>
      </c>
      <c r="J723" s="151" t="s">
        <v>138</v>
      </c>
      <c r="K723" s="291" t="s">
        <v>139</v>
      </c>
      <c r="L723" s="152"/>
    </row>
    <row r="724" spans="1:12" ht="15.75" thickBot="1">
      <c r="A724" s="153" t="s">
        <v>140</v>
      </c>
      <c r="B724" s="154"/>
      <c r="C724" s="155"/>
      <c r="D724" s="156"/>
      <c r="E724" s="157"/>
      <c r="F724" s="158" t="s">
        <v>141</v>
      </c>
      <c r="G724" s="159" t="s">
        <v>142</v>
      </c>
      <c r="H724" s="160" t="s">
        <v>143</v>
      </c>
      <c r="I724" s="161" t="s">
        <v>144</v>
      </c>
      <c r="J724" s="162" t="s">
        <v>145</v>
      </c>
      <c r="K724" s="292" t="s">
        <v>146</v>
      </c>
      <c r="L724" s="152"/>
    </row>
    <row r="725" spans="1:12" ht="4.5" customHeight="1">
      <c r="A725" s="343"/>
      <c r="B725" s="164"/>
      <c r="C725" s="165"/>
      <c r="D725" s="164"/>
      <c r="E725" s="164"/>
      <c r="F725" s="167"/>
      <c r="G725" s="167"/>
      <c r="H725" s="167"/>
      <c r="I725" s="168"/>
      <c r="J725" s="165"/>
      <c r="K725" s="169"/>
      <c r="L725" s="152"/>
    </row>
    <row r="726" spans="1:13" ht="15">
      <c r="A726" s="322">
        <v>232</v>
      </c>
      <c r="B726" s="14"/>
      <c r="C726" s="482" t="s">
        <v>939</v>
      </c>
      <c r="D726" s="14" t="s">
        <v>179</v>
      </c>
      <c r="E726" s="456" t="s">
        <v>940</v>
      </c>
      <c r="F726" s="457">
        <v>0</v>
      </c>
      <c r="G726" s="457">
        <v>0.932</v>
      </c>
      <c r="H726" s="33">
        <f>G726-F726</f>
        <v>0.932</v>
      </c>
      <c r="I726" s="76">
        <v>4.5</v>
      </c>
      <c r="J726" s="76">
        <v>550</v>
      </c>
      <c r="K726" s="18">
        <f>J726*I726*H726</f>
        <v>2306.7000000000003</v>
      </c>
      <c r="L726" s="411"/>
      <c r="M726" s="198"/>
    </row>
    <row r="727" spans="1:13" ht="15">
      <c r="A727" s="230"/>
      <c r="B727" s="739" t="s">
        <v>941</v>
      </c>
      <c r="C727" s="755"/>
      <c r="D727" s="756"/>
      <c r="E727" s="208"/>
      <c r="F727" s="60"/>
      <c r="G727" s="60"/>
      <c r="H727" s="36">
        <f>H726</f>
        <v>0.932</v>
      </c>
      <c r="I727" s="120"/>
      <c r="J727" s="35"/>
      <c r="K727" s="19">
        <f>K726</f>
        <v>2306.7000000000003</v>
      </c>
      <c r="L727" s="411"/>
      <c r="M727" s="198"/>
    </row>
    <row r="728" spans="1:13" ht="15">
      <c r="A728" s="322">
        <v>233</v>
      </c>
      <c r="B728" s="14"/>
      <c r="C728" s="482" t="s">
        <v>688</v>
      </c>
      <c r="D728" s="14" t="s">
        <v>179</v>
      </c>
      <c r="E728" s="456" t="s">
        <v>942</v>
      </c>
      <c r="F728" s="457">
        <v>0</v>
      </c>
      <c r="G728" s="457">
        <v>3.334</v>
      </c>
      <c r="H728" s="33">
        <f>G728-F728</f>
        <v>3.334</v>
      </c>
      <c r="I728" s="76">
        <v>4.5</v>
      </c>
      <c r="J728" s="76">
        <v>550</v>
      </c>
      <c r="K728" s="18">
        <f>J728*I728*H728</f>
        <v>8251.65</v>
      </c>
      <c r="L728" s="411"/>
      <c r="M728" s="198"/>
    </row>
    <row r="729" spans="1:13" ht="15">
      <c r="A729" s="230"/>
      <c r="B729" s="739" t="s">
        <v>686</v>
      </c>
      <c r="C729" s="755"/>
      <c r="D729" s="756"/>
      <c r="E729" s="208"/>
      <c r="F729" s="60"/>
      <c r="G729" s="60"/>
      <c r="H729" s="36">
        <f>H728</f>
        <v>3.334</v>
      </c>
      <c r="I729" s="120"/>
      <c r="J729" s="35"/>
      <c r="K729" s="19">
        <f>K728</f>
        <v>8251.65</v>
      </c>
      <c r="L729" s="411"/>
      <c r="M729" s="198"/>
    </row>
    <row r="730" spans="1:13" ht="15">
      <c r="A730" s="322">
        <v>234</v>
      </c>
      <c r="B730" s="14"/>
      <c r="C730" s="482" t="s">
        <v>943</v>
      </c>
      <c r="D730" s="14" t="s">
        <v>179</v>
      </c>
      <c r="E730" s="456" t="s">
        <v>944</v>
      </c>
      <c r="F730" s="457">
        <v>0</v>
      </c>
      <c r="G730" s="457">
        <v>2.996</v>
      </c>
      <c r="H730" s="33">
        <f>G730-F730</f>
        <v>2.996</v>
      </c>
      <c r="I730" s="76">
        <v>5</v>
      </c>
      <c r="J730" s="76">
        <v>550</v>
      </c>
      <c r="K730" s="18">
        <f>J730*I730*H730</f>
        <v>8239</v>
      </c>
      <c r="L730" s="411"/>
      <c r="M730" s="198"/>
    </row>
    <row r="731" spans="1:13" ht="15">
      <c r="A731" s="230"/>
      <c r="B731" s="739" t="s">
        <v>945</v>
      </c>
      <c r="C731" s="755"/>
      <c r="D731" s="756"/>
      <c r="E731" s="208"/>
      <c r="F731" s="60"/>
      <c r="G731" s="60"/>
      <c r="H731" s="36">
        <f>H730</f>
        <v>2.996</v>
      </c>
      <c r="I731" s="120"/>
      <c r="J731" s="35"/>
      <c r="K731" s="19">
        <f>K730</f>
        <v>8239</v>
      </c>
      <c r="L731" s="411"/>
      <c r="M731" s="198"/>
    </row>
    <row r="732" spans="1:13" ht="15">
      <c r="A732" s="322">
        <v>235</v>
      </c>
      <c r="B732" s="14"/>
      <c r="C732" s="482" t="s">
        <v>946</v>
      </c>
      <c r="D732" s="14" t="s">
        <v>179</v>
      </c>
      <c r="E732" s="456" t="s">
        <v>947</v>
      </c>
      <c r="F732" s="457">
        <v>0</v>
      </c>
      <c r="G732" s="457">
        <v>1.083</v>
      </c>
      <c r="H732" s="33">
        <f>G732-F732</f>
        <v>1.083</v>
      </c>
      <c r="I732" s="76">
        <v>5</v>
      </c>
      <c r="J732" s="76">
        <v>550</v>
      </c>
      <c r="K732" s="18">
        <f>J732*I732*H732</f>
        <v>2978.25</v>
      </c>
      <c r="L732" s="411"/>
      <c r="M732" s="198"/>
    </row>
    <row r="733" spans="1:13" ht="15">
      <c r="A733" s="230"/>
      <c r="B733" s="739" t="s">
        <v>948</v>
      </c>
      <c r="C733" s="755"/>
      <c r="D733" s="756"/>
      <c r="E733" s="208"/>
      <c r="F733" s="60"/>
      <c r="G733" s="60"/>
      <c r="H733" s="36">
        <f>H732</f>
        <v>1.083</v>
      </c>
      <c r="I733" s="120"/>
      <c r="J733" s="35"/>
      <c r="K733" s="19">
        <f>K732</f>
        <v>2978.25</v>
      </c>
      <c r="L733" s="411"/>
      <c r="M733" s="198"/>
    </row>
    <row r="734" spans="1:13" ht="15">
      <c r="A734" s="322">
        <v>236</v>
      </c>
      <c r="B734" s="14"/>
      <c r="C734" s="482" t="s">
        <v>949</v>
      </c>
      <c r="D734" s="14" t="s">
        <v>179</v>
      </c>
      <c r="E734" s="456" t="s">
        <v>950</v>
      </c>
      <c r="F734" s="457">
        <v>1.469</v>
      </c>
      <c r="G734" s="457">
        <v>4.871</v>
      </c>
      <c r="H734" s="33">
        <f>G734-F734</f>
        <v>3.402</v>
      </c>
      <c r="I734" s="76">
        <v>5</v>
      </c>
      <c r="J734" s="76">
        <v>550</v>
      </c>
      <c r="K734" s="18">
        <f>J734*I734*H734</f>
        <v>9355.5</v>
      </c>
      <c r="L734" s="411"/>
      <c r="M734" s="198"/>
    </row>
    <row r="735" spans="1:13" ht="15">
      <c r="A735" s="230"/>
      <c r="B735" s="739" t="s">
        <v>951</v>
      </c>
      <c r="C735" s="755"/>
      <c r="D735" s="756"/>
      <c r="E735" s="208"/>
      <c r="F735" s="60"/>
      <c r="G735" s="60"/>
      <c r="H735" s="36">
        <f>H734</f>
        <v>3.402</v>
      </c>
      <c r="I735" s="120"/>
      <c r="J735" s="35"/>
      <c r="K735" s="19">
        <f>K734</f>
        <v>9355.5</v>
      </c>
      <c r="L735" s="411"/>
      <c r="M735" s="198"/>
    </row>
    <row r="736" spans="1:13" ht="15">
      <c r="A736" s="322">
        <v>237</v>
      </c>
      <c r="B736" s="14"/>
      <c r="C736" s="482" t="s">
        <v>952</v>
      </c>
      <c r="D736" s="14" t="s">
        <v>179</v>
      </c>
      <c r="E736" s="456" t="s">
        <v>953</v>
      </c>
      <c r="F736" s="457">
        <v>0</v>
      </c>
      <c r="G736" s="457">
        <v>0.785</v>
      </c>
      <c r="H736" s="33">
        <f>G736-F736</f>
        <v>0.785</v>
      </c>
      <c r="I736" s="76">
        <v>5</v>
      </c>
      <c r="J736" s="76">
        <v>550</v>
      </c>
      <c r="K736" s="18">
        <f>J736*I736*H736</f>
        <v>2158.75</v>
      </c>
      <c r="L736" s="411"/>
      <c r="M736" s="198"/>
    </row>
    <row r="737" spans="1:13" ht="15">
      <c r="A737" s="230"/>
      <c r="B737" s="739" t="s">
        <v>954</v>
      </c>
      <c r="C737" s="755"/>
      <c r="D737" s="756"/>
      <c r="E737" s="208"/>
      <c r="F737" s="60"/>
      <c r="G737" s="60"/>
      <c r="H737" s="36">
        <f>H736</f>
        <v>0.785</v>
      </c>
      <c r="I737" s="120"/>
      <c r="J737" s="35"/>
      <c r="K737" s="19">
        <f>K736</f>
        <v>2158.75</v>
      </c>
      <c r="L737" s="411"/>
      <c r="M737" s="198"/>
    </row>
    <row r="738" spans="1:13" ht="15">
      <c r="A738" s="322">
        <v>238</v>
      </c>
      <c r="B738" s="14" t="s">
        <v>1174</v>
      </c>
      <c r="C738" s="482" t="s">
        <v>115</v>
      </c>
      <c r="D738" s="14" t="s">
        <v>179</v>
      </c>
      <c r="E738" s="456" t="s">
        <v>955</v>
      </c>
      <c r="F738" s="457">
        <v>0</v>
      </c>
      <c r="G738" s="457">
        <v>3.745</v>
      </c>
      <c r="H738" s="33">
        <f>G738-F738</f>
        <v>3.745</v>
      </c>
      <c r="I738" s="76">
        <v>5.3</v>
      </c>
      <c r="J738" s="76">
        <v>550</v>
      </c>
      <c r="K738" s="18">
        <f>J738*I738*H738</f>
        <v>10916.675000000001</v>
      </c>
      <c r="L738" s="411"/>
      <c r="M738" s="198"/>
    </row>
    <row r="739" spans="1:13" ht="15">
      <c r="A739" s="230"/>
      <c r="B739" s="739" t="s">
        <v>913</v>
      </c>
      <c r="C739" s="755"/>
      <c r="D739" s="756"/>
      <c r="E739" s="208"/>
      <c r="F739" s="60"/>
      <c r="G739" s="60"/>
      <c r="H739" s="36">
        <f>H738</f>
        <v>3.745</v>
      </c>
      <c r="I739" s="120"/>
      <c r="J739" s="35"/>
      <c r="K739" s="19">
        <f>K738</f>
        <v>10916.675000000001</v>
      </c>
      <c r="L739" s="411"/>
      <c r="M739" s="198"/>
    </row>
    <row r="740" spans="1:13" ht="15">
      <c r="A740" s="201">
        <v>239</v>
      </c>
      <c r="B740" s="14"/>
      <c r="C740" s="32" t="s">
        <v>961</v>
      </c>
      <c r="D740" s="14" t="s">
        <v>156</v>
      </c>
      <c r="E740" s="59" t="s">
        <v>962</v>
      </c>
      <c r="F740" s="60">
        <v>8.1</v>
      </c>
      <c r="G740" s="60">
        <v>9.55</v>
      </c>
      <c r="H740" s="33">
        <f>G740-F740</f>
        <v>1.450000000000001</v>
      </c>
      <c r="I740" s="120">
        <v>6</v>
      </c>
      <c r="J740" s="35">
        <v>500</v>
      </c>
      <c r="K740" s="18">
        <f>SUM(H740*I740*J740)</f>
        <v>4350.000000000004</v>
      </c>
      <c r="L740" s="196"/>
      <c r="M740" s="198"/>
    </row>
    <row r="741" spans="1:13" ht="15">
      <c r="A741" s="202"/>
      <c r="B741" s="739" t="s">
        <v>963</v>
      </c>
      <c r="C741" s="740"/>
      <c r="D741" s="741"/>
      <c r="E741" s="206"/>
      <c r="F741" s="60"/>
      <c r="G741" s="60"/>
      <c r="H741" s="36">
        <f>SUM(H740:H740)</f>
        <v>1.450000000000001</v>
      </c>
      <c r="I741" s="120"/>
      <c r="J741" s="35"/>
      <c r="K741" s="19">
        <f>SUBTOTAL(9,K740:K740)</f>
        <v>4350.000000000004</v>
      </c>
      <c r="L741" s="196"/>
      <c r="M741" s="198"/>
    </row>
    <row r="742" spans="1:13" ht="15">
      <c r="A742" s="105">
        <v>240</v>
      </c>
      <c r="B742" s="14"/>
      <c r="C742" s="32" t="s">
        <v>964</v>
      </c>
      <c r="D742" s="14" t="s">
        <v>156</v>
      </c>
      <c r="E742" s="206"/>
      <c r="F742" s="60">
        <v>0.79</v>
      </c>
      <c r="G742" s="60">
        <v>1.08</v>
      </c>
      <c r="H742" s="33">
        <f>G742-F742</f>
        <v>0.29000000000000004</v>
      </c>
      <c r="I742" s="120">
        <v>5.8</v>
      </c>
      <c r="J742" s="35">
        <v>500</v>
      </c>
      <c r="K742" s="18">
        <f>SUM(H742*I742*J742)</f>
        <v>841.0000000000001</v>
      </c>
      <c r="L742" s="196"/>
      <c r="M742" s="198"/>
    </row>
    <row r="743" spans="1:13" ht="15">
      <c r="A743" s="105"/>
      <c r="B743" s="14"/>
      <c r="C743" s="32" t="s">
        <v>964</v>
      </c>
      <c r="D743" s="14" t="s">
        <v>156</v>
      </c>
      <c r="E743" s="206" t="s">
        <v>965</v>
      </c>
      <c r="F743" s="60">
        <v>1.38</v>
      </c>
      <c r="G743" s="60">
        <v>1.9</v>
      </c>
      <c r="H743" s="33">
        <f>G743-F743</f>
        <v>0.52</v>
      </c>
      <c r="I743" s="120">
        <v>5.6</v>
      </c>
      <c r="J743" s="35">
        <v>500</v>
      </c>
      <c r="K743" s="18">
        <f>SUM(H743*I743*J743)</f>
        <v>1456</v>
      </c>
      <c r="L743" s="196"/>
      <c r="M743" s="198"/>
    </row>
    <row r="744" spans="1:13" ht="15">
      <c r="A744" s="105"/>
      <c r="B744" s="14"/>
      <c r="C744" s="32" t="s">
        <v>964</v>
      </c>
      <c r="D744" s="14" t="s">
        <v>156</v>
      </c>
      <c r="E744" s="296" t="s">
        <v>966</v>
      </c>
      <c r="F744" s="60">
        <v>4.52</v>
      </c>
      <c r="G744" s="60">
        <v>5.16</v>
      </c>
      <c r="H744" s="33">
        <f>G744-F744</f>
        <v>0.6400000000000006</v>
      </c>
      <c r="I744" s="120">
        <v>5.7</v>
      </c>
      <c r="J744" s="35">
        <v>500</v>
      </c>
      <c r="K744" s="18">
        <f>SUM(H744*I744*J744)</f>
        <v>1824.0000000000016</v>
      </c>
      <c r="L744" s="196"/>
      <c r="M744" s="198"/>
    </row>
    <row r="745" spans="1:13" ht="15">
      <c r="A745" s="202"/>
      <c r="B745" s="739" t="s">
        <v>967</v>
      </c>
      <c r="C745" s="740"/>
      <c r="D745" s="741"/>
      <c r="E745" s="206"/>
      <c r="F745" s="60"/>
      <c r="G745" s="60"/>
      <c r="H745" s="36">
        <f>SUM(H742:H744)</f>
        <v>1.4500000000000006</v>
      </c>
      <c r="I745" s="120"/>
      <c r="J745" s="35"/>
      <c r="K745" s="19">
        <f>SUBTOTAL(9,K742:K744)</f>
        <v>4121.000000000002</v>
      </c>
      <c r="L745" s="196"/>
      <c r="M745" s="198"/>
    </row>
    <row r="746" spans="1:13" ht="15">
      <c r="A746" s="57">
        <v>241</v>
      </c>
      <c r="B746" s="14"/>
      <c r="C746" s="32" t="s">
        <v>968</v>
      </c>
      <c r="D746" s="14" t="s">
        <v>789</v>
      </c>
      <c r="E746" s="59" t="s">
        <v>969</v>
      </c>
      <c r="F746" s="60">
        <v>0</v>
      </c>
      <c r="G746" s="60">
        <v>3.581</v>
      </c>
      <c r="H746" s="33">
        <f>G746-F746</f>
        <v>3.581</v>
      </c>
      <c r="I746" s="120">
        <v>4</v>
      </c>
      <c r="J746" s="35">
        <v>500</v>
      </c>
      <c r="K746" s="18">
        <f>J746*I746*H746</f>
        <v>7162</v>
      </c>
      <c r="L746" s="196"/>
      <c r="M746" s="198"/>
    </row>
    <row r="747" spans="1:13" ht="15">
      <c r="A747" s="58"/>
      <c r="B747" s="739" t="s">
        <v>970</v>
      </c>
      <c r="C747" s="740"/>
      <c r="D747" s="741"/>
      <c r="E747" s="208"/>
      <c r="F747" s="60"/>
      <c r="G747" s="60"/>
      <c r="H747" s="36">
        <f>SUM(H746)</f>
        <v>3.581</v>
      </c>
      <c r="I747" s="120"/>
      <c r="J747" s="35"/>
      <c r="K747" s="19">
        <f>SUM(K746)</f>
        <v>7162</v>
      </c>
      <c r="L747" s="196"/>
      <c r="M747" s="198"/>
    </row>
    <row r="748" spans="1:13" ht="15">
      <c r="A748" s="57">
        <v>242</v>
      </c>
      <c r="B748" s="14"/>
      <c r="C748" s="32" t="s">
        <v>971</v>
      </c>
      <c r="D748" s="14" t="s">
        <v>789</v>
      </c>
      <c r="E748" s="59" t="s">
        <v>972</v>
      </c>
      <c r="F748" s="60">
        <v>0</v>
      </c>
      <c r="G748" s="60">
        <v>1.581</v>
      </c>
      <c r="H748" s="33">
        <f>G748-F748</f>
        <v>1.581</v>
      </c>
      <c r="I748" s="120">
        <v>5</v>
      </c>
      <c r="J748" s="35">
        <v>500</v>
      </c>
      <c r="K748" s="18">
        <f>J748*I748*H748</f>
        <v>3952.5</v>
      </c>
      <c r="L748" s="196"/>
      <c r="M748" s="198"/>
    </row>
    <row r="749" spans="1:13" ht="15">
      <c r="A749" s="58"/>
      <c r="B749" s="739" t="s">
        <v>973</v>
      </c>
      <c r="C749" s="740"/>
      <c r="D749" s="741"/>
      <c r="E749" s="208"/>
      <c r="F749" s="60"/>
      <c r="G749" s="60"/>
      <c r="H749" s="36">
        <f>SUM(H748)</f>
        <v>1.581</v>
      </c>
      <c r="I749" s="120"/>
      <c r="J749" s="35"/>
      <c r="K749" s="19">
        <f>SUM(K748)</f>
        <v>3952.5</v>
      </c>
      <c r="L749" s="196"/>
      <c r="M749" s="198"/>
    </row>
    <row r="750" spans="1:13" ht="15">
      <c r="A750" s="57">
        <v>243</v>
      </c>
      <c r="B750" s="14"/>
      <c r="C750" s="32" t="s">
        <v>974</v>
      </c>
      <c r="D750" s="14" t="s">
        <v>789</v>
      </c>
      <c r="E750" s="59" t="s">
        <v>975</v>
      </c>
      <c r="F750" s="60">
        <v>0</v>
      </c>
      <c r="G750" s="60">
        <v>5.942</v>
      </c>
      <c r="H750" s="33">
        <f>G750-F750</f>
        <v>5.942</v>
      </c>
      <c r="I750" s="120">
        <v>4</v>
      </c>
      <c r="J750" s="35">
        <v>500</v>
      </c>
      <c r="K750" s="18">
        <f>J750*I750*H750</f>
        <v>11884</v>
      </c>
      <c r="L750" s="196"/>
      <c r="M750" s="198"/>
    </row>
    <row r="751" spans="1:13" ht="15">
      <c r="A751" s="58"/>
      <c r="B751" s="739" t="s">
        <v>976</v>
      </c>
      <c r="C751" s="740"/>
      <c r="D751" s="741"/>
      <c r="E751" s="208"/>
      <c r="F751" s="60"/>
      <c r="G751" s="60"/>
      <c r="H751" s="36">
        <f>SUM(H750)</f>
        <v>5.942</v>
      </c>
      <c r="I751" s="120"/>
      <c r="J751" s="35"/>
      <c r="K751" s="19">
        <f>SUM(K750)</f>
        <v>11884</v>
      </c>
      <c r="L751" s="196"/>
      <c r="M751" s="198"/>
    </row>
    <row r="752" spans="1:13" ht="15">
      <c r="A752" s="57">
        <v>244</v>
      </c>
      <c r="B752" s="14"/>
      <c r="C752" s="32" t="s">
        <v>977</v>
      </c>
      <c r="D752" s="14" t="s">
        <v>789</v>
      </c>
      <c r="E752" s="59" t="s">
        <v>978</v>
      </c>
      <c r="F752" s="60">
        <v>0</v>
      </c>
      <c r="G752" s="60">
        <v>1.1</v>
      </c>
      <c r="H752" s="33">
        <v>1.1</v>
      </c>
      <c r="I752" s="120">
        <v>4</v>
      </c>
      <c r="J752" s="35">
        <v>500</v>
      </c>
      <c r="K752" s="18">
        <f>H752*I752*J752</f>
        <v>2200</v>
      </c>
      <c r="L752" s="196"/>
      <c r="M752" s="198"/>
    </row>
    <row r="753" spans="1:13" ht="15">
      <c r="A753" s="58"/>
      <c r="B753" s="739" t="s">
        <v>979</v>
      </c>
      <c r="C753" s="740"/>
      <c r="D753" s="741"/>
      <c r="E753" s="208"/>
      <c r="F753" s="60"/>
      <c r="G753" s="60"/>
      <c r="H753" s="36">
        <v>1.1</v>
      </c>
      <c r="I753" s="120"/>
      <c r="J753" s="35"/>
      <c r="K753" s="19">
        <f>SUM(K752)</f>
        <v>2200</v>
      </c>
      <c r="L753" s="196"/>
      <c r="M753" s="198"/>
    </row>
    <row r="754" spans="1:13" ht="15">
      <c r="A754" s="57">
        <v>245</v>
      </c>
      <c r="B754" s="14"/>
      <c r="C754" s="32" t="s">
        <v>307</v>
      </c>
      <c r="D754" s="14" t="s">
        <v>789</v>
      </c>
      <c r="E754" s="59" t="s">
        <v>980</v>
      </c>
      <c r="F754" s="60">
        <v>7.6</v>
      </c>
      <c r="G754" s="60">
        <v>8.079</v>
      </c>
      <c r="H754" s="33">
        <f>G754-F754</f>
        <v>0.479000000000001</v>
      </c>
      <c r="I754" s="120">
        <v>3.5</v>
      </c>
      <c r="J754" s="35">
        <v>500</v>
      </c>
      <c r="K754" s="18">
        <f>J754*I754*H754</f>
        <v>838.2500000000017</v>
      </c>
      <c r="L754" s="196"/>
      <c r="M754" s="198"/>
    </row>
    <row r="755" spans="1:13" ht="15">
      <c r="A755" s="58"/>
      <c r="B755" s="739" t="s">
        <v>625</v>
      </c>
      <c r="C755" s="740"/>
      <c r="D755" s="741"/>
      <c r="E755" s="208"/>
      <c r="F755" s="60"/>
      <c r="G755" s="60"/>
      <c r="H755" s="36">
        <v>0.479</v>
      </c>
      <c r="I755" s="120"/>
      <c r="J755" s="35"/>
      <c r="K755" s="19">
        <f>SUM(K754)</f>
        <v>838.2500000000017</v>
      </c>
      <c r="L755" s="196"/>
      <c r="M755" s="198"/>
    </row>
    <row r="756" spans="1:13" ht="15">
      <c r="A756" s="57">
        <v>246</v>
      </c>
      <c r="B756" s="14"/>
      <c r="C756" s="32" t="s">
        <v>981</v>
      </c>
      <c r="D756" s="14" t="s">
        <v>789</v>
      </c>
      <c r="E756" s="59" t="s">
        <v>982</v>
      </c>
      <c r="F756" s="60">
        <v>0</v>
      </c>
      <c r="G756" s="60">
        <v>4.1</v>
      </c>
      <c r="H756" s="33">
        <v>4.1</v>
      </c>
      <c r="I756" s="120">
        <v>3.5</v>
      </c>
      <c r="J756" s="35">
        <v>500</v>
      </c>
      <c r="K756" s="18">
        <f>H756*I756*J756</f>
        <v>7174.999999999999</v>
      </c>
      <c r="L756" s="196"/>
      <c r="M756" s="198"/>
    </row>
    <row r="757" spans="1:13" ht="15">
      <c r="A757" s="58"/>
      <c r="B757" s="739" t="s">
        <v>983</v>
      </c>
      <c r="C757" s="740"/>
      <c r="D757" s="741"/>
      <c r="E757" s="208"/>
      <c r="F757" s="60"/>
      <c r="G757" s="60"/>
      <c r="H757" s="36">
        <v>4.1</v>
      </c>
      <c r="I757" s="120"/>
      <c r="J757" s="35"/>
      <c r="K757" s="19">
        <f>SUM(K756)</f>
        <v>7174.999999999999</v>
      </c>
      <c r="L757" s="196"/>
      <c r="M757" s="198"/>
    </row>
    <row r="758" spans="1:13" ht="15">
      <c r="A758" s="57">
        <v>247</v>
      </c>
      <c r="B758" s="14"/>
      <c r="C758" s="32" t="s">
        <v>984</v>
      </c>
      <c r="D758" s="14" t="s">
        <v>789</v>
      </c>
      <c r="E758" s="59" t="s">
        <v>985</v>
      </c>
      <c r="F758" s="60">
        <v>0</v>
      </c>
      <c r="G758" s="60">
        <v>3.2</v>
      </c>
      <c r="H758" s="33">
        <v>3.2</v>
      </c>
      <c r="I758" s="120">
        <v>4</v>
      </c>
      <c r="J758" s="35">
        <v>500</v>
      </c>
      <c r="K758" s="18">
        <f>H758*I758*J758</f>
        <v>6400</v>
      </c>
      <c r="L758" s="196"/>
      <c r="M758" s="198"/>
    </row>
    <row r="759" spans="1:13" ht="15">
      <c r="A759" s="58"/>
      <c r="B759" s="739" t="s">
        <v>986</v>
      </c>
      <c r="C759" s="740"/>
      <c r="D759" s="741"/>
      <c r="E759" s="208"/>
      <c r="F759" s="60"/>
      <c r="G759" s="60"/>
      <c r="H759" s="36">
        <v>3.2</v>
      </c>
      <c r="I759" s="120"/>
      <c r="J759" s="35"/>
      <c r="K759" s="19">
        <f>SUM(K758)</f>
        <v>6400</v>
      </c>
      <c r="L759" s="196"/>
      <c r="M759" s="198"/>
    </row>
    <row r="760" spans="1:13" ht="15">
      <c r="A760" s="57">
        <v>248</v>
      </c>
      <c r="B760" s="14"/>
      <c r="C760" s="32" t="s">
        <v>246</v>
      </c>
      <c r="D760" s="14" t="s">
        <v>789</v>
      </c>
      <c r="E760" s="59" t="s">
        <v>987</v>
      </c>
      <c r="F760" s="60">
        <v>5.5</v>
      </c>
      <c r="G760" s="60">
        <v>9.896</v>
      </c>
      <c r="H760" s="33">
        <f>G760-F760</f>
        <v>4.396000000000001</v>
      </c>
      <c r="I760" s="120">
        <v>4.5</v>
      </c>
      <c r="J760" s="35">
        <v>500</v>
      </c>
      <c r="K760" s="18">
        <f>H760*I760*J760</f>
        <v>9891.000000000002</v>
      </c>
      <c r="L760" s="196"/>
      <c r="M760" s="198"/>
    </row>
    <row r="761" spans="1:13" ht="15">
      <c r="A761" s="58"/>
      <c r="B761" s="739" t="s">
        <v>608</v>
      </c>
      <c r="C761" s="740"/>
      <c r="D761" s="741"/>
      <c r="E761" s="208"/>
      <c r="F761" s="60"/>
      <c r="G761" s="60"/>
      <c r="H761" s="36">
        <v>4.396</v>
      </c>
      <c r="I761" s="120"/>
      <c r="J761" s="35"/>
      <c r="K761" s="19">
        <f>SUM(K760)</f>
        <v>9891.000000000002</v>
      </c>
      <c r="L761" s="196"/>
      <c r="M761" s="198"/>
    </row>
    <row r="762" spans="1:13" ht="15">
      <c r="A762" s="57">
        <v>249</v>
      </c>
      <c r="B762" s="14"/>
      <c r="C762" s="32" t="s">
        <v>988</v>
      </c>
      <c r="D762" s="14" t="s">
        <v>789</v>
      </c>
      <c r="E762" s="59" t="s">
        <v>989</v>
      </c>
      <c r="F762" s="60">
        <v>3.5</v>
      </c>
      <c r="G762" s="60">
        <v>9.768</v>
      </c>
      <c r="H762" s="33">
        <f>G762-F762</f>
        <v>6.268000000000001</v>
      </c>
      <c r="I762" s="120">
        <v>3.5</v>
      </c>
      <c r="J762" s="35">
        <v>1000</v>
      </c>
      <c r="K762" s="18">
        <f>J762*I762*H762</f>
        <v>21938.000000000004</v>
      </c>
      <c r="L762" s="196"/>
      <c r="M762" s="198"/>
    </row>
    <row r="763" spans="1:13" ht="15">
      <c r="A763" s="58"/>
      <c r="B763" s="739" t="s">
        <v>990</v>
      </c>
      <c r="C763" s="740"/>
      <c r="D763" s="741"/>
      <c r="E763" s="208"/>
      <c r="F763" s="60"/>
      <c r="G763" s="60"/>
      <c r="H763" s="36">
        <v>6.298</v>
      </c>
      <c r="I763" s="120"/>
      <c r="J763" s="35"/>
      <c r="K763" s="19">
        <v>21938</v>
      </c>
      <c r="L763" s="196"/>
      <c r="M763" s="198"/>
    </row>
    <row r="764" spans="1:13" ht="15">
      <c r="A764" s="57">
        <v>250</v>
      </c>
      <c r="B764" s="14"/>
      <c r="C764" s="32" t="s">
        <v>578</v>
      </c>
      <c r="D764" s="14" t="s">
        <v>789</v>
      </c>
      <c r="E764" s="59" t="s">
        <v>991</v>
      </c>
      <c r="F764" s="60">
        <v>0</v>
      </c>
      <c r="G764" s="60">
        <v>3</v>
      </c>
      <c r="H764" s="33">
        <v>3</v>
      </c>
      <c r="I764" s="120">
        <v>5</v>
      </c>
      <c r="J764" s="35">
        <v>600</v>
      </c>
      <c r="K764" s="18">
        <f>J764*I764*H764</f>
        <v>9000</v>
      </c>
      <c r="L764" s="196"/>
      <c r="M764" s="198"/>
    </row>
    <row r="765" spans="1:13" ht="15">
      <c r="A765" s="58"/>
      <c r="B765" s="739" t="s">
        <v>667</v>
      </c>
      <c r="C765" s="740"/>
      <c r="D765" s="741"/>
      <c r="E765" s="208"/>
      <c r="F765" s="60"/>
      <c r="G765" s="60"/>
      <c r="H765" s="36">
        <v>3</v>
      </c>
      <c r="I765" s="120"/>
      <c r="J765" s="35"/>
      <c r="K765" s="19">
        <v>9000</v>
      </c>
      <c r="L765" s="196"/>
      <c r="M765" s="198"/>
    </row>
    <row r="766" spans="1:13" ht="15">
      <c r="A766" s="57">
        <v>251</v>
      </c>
      <c r="B766" s="14"/>
      <c r="C766" s="32" t="s">
        <v>992</v>
      </c>
      <c r="D766" s="14" t="s">
        <v>789</v>
      </c>
      <c r="E766" s="59" t="s">
        <v>993</v>
      </c>
      <c r="F766" s="60">
        <v>0</v>
      </c>
      <c r="G766" s="60">
        <v>1.46</v>
      </c>
      <c r="H766" s="33">
        <v>1.46</v>
      </c>
      <c r="I766" s="120">
        <v>3.5</v>
      </c>
      <c r="J766" s="35">
        <v>500</v>
      </c>
      <c r="K766" s="18">
        <f>H766*I766*J766</f>
        <v>2554.9999999999995</v>
      </c>
      <c r="L766" s="196"/>
      <c r="M766" s="198"/>
    </row>
    <row r="767" spans="1:13" ht="15">
      <c r="A767" s="58"/>
      <c r="B767" s="739" t="s">
        <v>994</v>
      </c>
      <c r="C767" s="740"/>
      <c r="D767" s="741"/>
      <c r="E767" s="208"/>
      <c r="F767" s="60"/>
      <c r="G767" s="60"/>
      <c r="H767" s="36">
        <v>1.46</v>
      </c>
      <c r="I767" s="120"/>
      <c r="J767" s="35"/>
      <c r="K767" s="19">
        <v>2555</v>
      </c>
      <c r="L767" s="196"/>
      <c r="M767" s="198"/>
    </row>
    <row r="768" spans="1:13" ht="15">
      <c r="A768" s="57">
        <v>252</v>
      </c>
      <c r="B768" s="14"/>
      <c r="C768" s="32" t="s">
        <v>995</v>
      </c>
      <c r="D768" s="14" t="s">
        <v>789</v>
      </c>
      <c r="E768" s="59" t="s">
        <v>996</v>
      </c>
      <c r="F768" s="60">
        <v>0</v>
      </c>
      <c r="G768" s="60">
        <v>0.46</v>
      </c>
      <c r="H768" s="33">
        <v>0.46</v>
      </c>
      <c r="I768" s="120">
        <v>3.5</v>
      </c>
      <c r="J768" s="35">
        <v>500</v>
      </c>
      <c r="K768" s="18">
        <f>H768*I768*J768</f>
        <v>805</v>
      </c>
      <c r="L768" s="196"/>
      <c r="M768" s="198"/>
    </row>
    <row r="769" spans="1:13" ht="15">
      <c r="A769" s="58"/>
      <c r="B769" s="739" t="s">
        <v>997</v>
      </c>
      <c r="C769" s="740"/>
      <c r="D769" s="741"/>
      <c r="E769" s="208"/>
      <c r="F769" s="60"/>
      <c r="G769" s="60"/>
      <c r="H769" s="36">
        <v>0.46</v>
      </c>
      <c r="I769" s="120"/>
      <c r="J769" s="35"/>
      <c r="K769" s="19">
        <v>805</v>
      </c>
      <c r="L769" s="196"/>
      <c r="M769" s="198"/>
    </row>
    <row r="770" spans="1:13" ht="15">
      <c r="A770" s="57">
        <v>253</v>
      </c>
      <c r="B770" s="14"/>
      <c r="C770" s="32" t="s">
        <v>998</v>
      </c>
      <c r="D770" s="14" t="s">
        <v>789</v>
      </c>
      <c r="E770" s="59" t="s">
        <v>999</v>
      </c>
      <c r="F770" s="60">
        <v>0</v>
      </c>
      <c r="G770" s="60">
        <v>0.515</v>
      </c>
      <c r="H770" s="33">
        <v>0.515</v>
      </c>
      <c r="I770" s="120">
        <v>3</v>
      </c>
      <c r="J770" s="35">
        <v>500</v>
      </c>
      <c r="K770" s="18">
        <f>J770*I770*H770</f>
        <v>772.5</v>
      </c>
      <c r="L770" s="196"/>
      <c r="M770" s="198"/>
    </row>
    <row r="771" spans="1:13" ht="15">
      <c r="A771" s="58"/>
      <c r="B771" s="739" t="s">
        <v>1000</v>
      </c>
      <c r="C771" s="740"/>
      <c r="D771" s="741"/>
      <c r="E771" s="208"/>
      <c r="F771" s="60"/>
      <c r="G771" s="60"/>
      <c r="H771" s="36">
        <v>0.515</v>
      </c>
      <c r="I771" s="120"/>
      <c r="J771" s="35"/>
      <c r="K771" s="19">
        <v>773</v>
      </c>
      <c r="L771" s="196"/>
      <c r="M771" s="198"/>
    </row>
    <row r="772" spans="1:13" ht="15">
      <c r="A772" s="57">
        <v>254</v>
      </c>
      <c r="B772" s="14"/>
      <c r="C772" s="32" t="s">
        <v>1001</v>
      </c>
      <c r="D772" s="14" t="s">
        <v>789</v>
      </c>
      <c r="E772" s="59" t="s">
        <v>1002</v>
      </c>
      <c r="F772" s="60">
        <v>0</v>
      </c>
      <c r="G772" s="60">
        <v>1.89</v>
      </c>
      <c r="H772" s="33">
        <v>1.89</v>
      </c>
      <c r="I772" s="120">
        <v>3.5</v>
      </c>
      <c r="J772" s="35">
        <v>500</v>
      </c>
      <c r="K772" s="18">
        <f>H772*I772*J772</f>
        <v>3307.4999999999995</v>
      </c>
      <c r="L772" s="196"/>
      <c r="M772" s="198"/>
    </row>
    <row r="773" spans="1:13" ht="15">
      <c r="A773" s="58"/>
      <c r="B773" s="739" t="s">
        <v>1003</v>
      </c>
      <c r="C773" s="740"/>
      <c r="D773" s="741"/>
      <c r="E773" s="208"/>
      <c r="F773" s="60"/>
      <c r="G773" s="60"/>
      <c r="H773" s="36">
        <v>1.89</v>
      </c>
      <c r="I773" s="120"/>
      <c r="J773" s="35"/>
      <c r="K773" s="19">
        <v>3308</v>
      </c>
      <c r="L773" s="196"/>
      <c r="M773" s="198"/>
    </row>
    <row r="774" spans="1:13" ht="15">
      <c r="A774" s="57">
        <v>255</v>
      </c>
      <c r="B774" s="14"/>
      <c r="C774" s="32" t="s">
        <v>1004</v>
      </c>
      <c r="D774" s="14" t="s">
        <v>789</v>
      </c>
      <c r="E774" s="59" t="s">
        <v>1005</v>
      </c>
      <c r="F774" s="60">
        <v>0</v>
      </c>
      <c r="G774" s="60">
        <v>1.806</v>
      </c>
      <c r="H774" s="33">
        <v>1.806</v>
      </c>
      <c r="I774" s="120">
        <v>3.5</v>
      </c>
      <c r="J774" s="35">
        <v>500</v>
      </c>
      <c r="K774" s="18">
        <f>H774*I774*J774</f>
        <v>3160.5</v>
      </c>
      <c r="L774" s="196"/>
      <c r="M774" s="198"/>
    </row>
    <row r="775" spans="1:13" ht="15">
      <c r="A775" s="58"/>
      <c r="B775" s="739" t="s">
        <v>1006</v>
      </c>
      <c r="C775" s="740"/>
      <c r="D775" s="741"/>
      <c r="E775" s="208"/>
      <c r="F775" s="60"/>
      <c r="G775" s="60"/>
      <c r="H775" s="36">
        <v>1.806</v>
      </c>
      <c r="I775" s="120"/>
      <c r="J775" s="35"/>
      <c r="K775" s="19">
        <v>3161</v>
      </c>
      <c r="L775" s="196"/>
      <c r="M775" s="198"/>
    </row>
    <row r="776" spans="1:13" ht="15">
      <c r="A776" s="491"/>
      <c r="B776" s="553"/>
      <c r="C776" s="545"/>
      <c r="D776" s="545"/>
      <c r="E776" s="554"/>
      <c r="F776" s="277"/>
      <c r="G776" s="277"/>
      <c r="H776" s="284"/>
      <c r="I776" s="285"/>
      <c r="J776" s="286"/>
      <c r="K776" s="53"/>
      <c r="L776" s="196"/>
      <c r="M776" s="198"/>
    </row>
    <row r="777" spans="1:13" ht="15">
      <c r="A777" s="736">
        <v>17</v>
      </c>
      <c r="B777" s="737"/>
      <c r="C777" s="737"/>
      <c r="D777" s="737"/>
      <c r="E777" s="737"/>
      <c r="F777" s="737"/>
      <c r="G777" s="737"/>
      <c r="H777" s="737"/>
      <c r="I777" s="737"/>
      <c r="J777" s="737"/>
      <c r="K777" s="737"/>
      <c r="L777" s="196"/>
      <c r="M777" s="198"/>
    </row>
    <row r="778" spans="1:13" ht="15.75" thickBot="1">
      <c r="A778" s="358"/>
      <c r="B778" s="436"/>
      <c r="C778" s="632"/>
      <c r="D778" s="632"/>
      <c r="E778" s="297"/>
      <c r="F778" s="271"/>
      <c r="G778" s="271"/>
      <c r="H778" s="183"/>
      <c r="I778" s="472"/>
      <c r="J778" s="471"/>
      <c r="K778" s="106"/>
      <c r="L778" s="196"/>
      <c r="M778" s="198"/>
    </row>
    <row r="779" spans="1:12" ht="36">
      <c r="A779" s="145" t="s">
        <v>130</v>
      </c>
      <c r="B779" s="146" t="s">
        <v>131</v>
      </c>
      <c r="C779" s="147" t="s">
        <v>132</v>
      </c>
      <c r="D779" s="148" t="s">
        <v>133</v>
      </c>
      <c r="E779" s="147" t="s">
        <v>134</v>
      </c>
      <c r="F779" s="734" t="s">
        <v>135</v>
      </c>
      <c r="G779" s="735"/>
      <c r="H779" s="149" t="s">
        <v>136</v>
      </c>
      <c r="I779" s="150" t="s">
        <v>137</v>
      </c>
      <c r="J779" s="151" t="s">
        <v>138</v>
      </c>
      <c r="K779" s="291" t="s">
        <v>139</v>
      </c>
      <c r="L779" s="152"/>
    </row>
    <row r="780" spans="1:12" ht="15.75" thickBot="1">
      <c r="A780" s="153" t="s">
        <v>140</v>
      </c>
      <c r="B780" s="154"/>
      <c r="C780" s="155"/>
      <c r="D780" s="156"/>
      <c r="E780" s="157"/>
      <c r="F780" s="158" t="s">
        <v>141</v>
      </c>
      <c r="G780" s="159" t="s">
        <v>142</v>
      </c>
      <c r="H780" s="160" t="s">
        <v>143</v>
      </c>
      <c r="I780" s="161" t="s">
        <v>144</v>
      </c>
      <c r="J780" s="162" t="s">
        <v>145</v>
      </c>
      <c r="K780" s="292" t="s">
        <v>146</v>
      </c>
      <c r="L780" s="152"/>
    </row>
    <row r="781" spans="1:12" ht="4.5" customHeight="1">
      <c r="A781" s="343"/>
      <c r="B781" s="164"/>
      <c r="C781" s="165"/>
      <c r="D781" s="164"/>
      <c r="E781" s="164"/>
      <c r="F781" s="167"/>
      <c r="G781" s="167"/>
      <c r="H781" s="167"/>
      <c r="I781" s="168"/>
      <c r="J781" s="165"/>
      <c r="K781" s="169"/>
      <c r="L781" s="152"/>
    </row>
    <row r="782" spans="1:13" ht="15">
      <c r="A782" s="57">
        <v>256</v>
      </c>
      <c r="B782" s="14"/>
      <c r="C782" s="32" t="s">
        <v>1007</v>
      </c>
      <c r="D782" s="14" t="s">
        <v>789</v>
      </c>
      <c r="E782" s="59" t="s">
        <v>1008</v>
      </c>
      <c r="F782" s="60">
        <v>0</v>
      </c>
      <c r="G782" s="60">
        <v>7.6</v>
      </c>
      <c r="H782" s="33">
        <v>7.6</v>
      </c>
      <c r="I782" s="120">
        <v>4.5</v>
      </c>
      <c r="J782" s="35">
        <v>350</v>
      </c>
      <c r="K782" s="18">
        <f>H782*I782*J782</f>
        <v>11969.999999999998</v>
      </c>
      <c r="L782" s="196"/>
      <c r="M782" s="198"/>
    </row>
    <row r="783" spans="1:13" ht="15">
      <c r="A783" s="58"/>
      <c r="B783" s="739" t="s">
        <v>1009</v>
      </c>
      <c r="C783" s="740"/>
      <c r="D783" s="741"/>
      <c r="E783" s="208"/>
      <c r="F783" s="60"/>
      <c r="G783" s="60"/>
      <c r="H783" s="36">
        <v>7.6</v>
      </c>
      <c r="I783" s="120"/>
      <c r="J783" s="35"/>
      <c r="K783" s="19">
        <v>11970</v>
      </c>
      <c r="L783" s="196"/>
      <c r="M783" s="198"/>
    </row>
    <row r="784" spans="1:13" ht="15">
      <c r="A784" s="450">
        <v>257</v>
      </c>
      <c r="B784" s="93"/>
      <c r="C784" s="101" t="s">
        <v>1023</v>
      </c>
      <c r="D784" s="93" t="s">
        <v>182</v>
      </c>
      <c r="E784" s="215" t="s">
        <v>1024</v>
      </c>
      <c r="F784" s="216">
        <v>0</v>
      </c>
      <c r="G784" s="216">
        <v>0.914</v>
      </c>
      <c r="H784" s="180">
        <f>G784-F784</f>
        <v>0.914</v>
      </c>
      <c r="I784" s="181">
        <v>4.5</v>
      </c>
      <c r="J784" s="182">
        <v>400</v>
      </c>
      <c r="K784" s="102">
        <f>SUM(H784*I784*J784)</f>
        <v>1645.2000000000003</v>
      </c>
      <c r="L784" s="196"/>
      <c r="M784" s="198"/>
    </row>
    <row r="785" spans="1:13" ht="15">
      <c r="A785" s="109"/>
      <c r="B785" s="742" t="s">
        <v>1025</v>
      </c>
      <c r="C785" s="743"/>
      <c r="D785" s="744"/>
      <c r="E785" s="483"/>
      <c r="F785" s="216"/>
      <c r="G785" s="216"/>
      <c r="H785" s="484">
        <f>SUM(H784)</f>
        <v>0.914</v>
      </c>
      <c r="I785" s="181"/>
      <c r="J785" s="182"/>
      <c r="K785" s="68">
        <f>SUM(K784)</f>
        <v>1645.2000000000003</v>
      </c>
      <c r="L785" s="196"/>
      <c r="M785" s="198"/>
    </row>
    <row r="786" spans="1:13" ht="15">
      <c r="A786" s="450">
        <v>258</v>
      </c>
      <c r="B786" s="93" t="s">
        <v>1174</v>
      </c>
      <c r="C786" s="101" t="s">
        <v>1026</v>
      </c>
      <c r="D786" s="93" t="s">
        <v>182</v>
      </c>
      <c r="E786" s="215" t="s">
        <v>1027</v>
      </c>
      <c r="F786" s="216">
        <v>0</v>
      </c>
      <c r="G786" s="216">
        <v>0.85</v>
      </c>
      <c r="H786" s="180">
        <f>G786-F786</f>
        <v>0.85</v>
      </c>
      <c r="I786" s="181">
        <v>4.4</v>
      </c>
      <c r="J786" s="182">
        <v>400</v>
      </c>
      <c r="K786" s="102">
        <f>SUM(H786*I786*J786)</f>
        <v>1496</v>
      </c>
      <c r="L786" s="521"/>
      <c r="M786" s="525"/>
    </row>
    <row r="787" spans="1:13" ht="15">
      <c r="A787" s="109"/>
      <c r="B787" s="742" t="s">
        <v>1028</v>
      </c>
      <c r="C787" s="743"/>
      <c r="D787" s="744"/>
      <c r="E787" s="483"/>
      <c r="F787" s="216"/>
      <c r="G787" s="216"/>
      <c r="H787" s="484">
        <f>SUM(H786)</f>
        <v>0.85</v>
      </c>
      <c r="I787" s="181"/>
      <c r="J787" s="182"/>
      <c r="K787" s="68">
        <f>SUM(K786)</f>
        <v>1496</v>
      </c>
      <c r="L787" s="196"/>
      <c r="M787" s="198"/>
    </row>
    <row r="788" spans="1:13" ht="15" customHeight="1">
      <c r="A788" s="450">
        <v>259</v>
      </c>
      <c r="B788" s="93"/>
      <c r="C788" s="101" t="s">
        <v>1029</v>
      </c>
      <c r="D788" s="93" t="s">
        <v>182</v>
      </c>
      <c r="E788" s="215" t="s">
        <v>1030</v>
      </c>
      <c r="F788" s="216">
        <v>0.6</v>
      </c>
      <c r="G788" s="216">
        <v>2.2</v>
      </c>
      <c r="H788" s="180">
        <f>G788-F788</f>
        <v>1.6</v>
      </c>
      <c r="I788" s="181">
        <v>4.5</v>
      </c>
      <c r="J788" s="182">
        <v>400</v>
      </c>
      <c r="K788" s="102">
        <f>SUM(H788*I788*J788)</f>
        <v>2880</v>
      </c>
      <c r="L788" s="196"/>
      <c r="M788" s="198"/>
    </row>
    <row r="789" spans="1:13" ht="15" customHeight="1">
      <c r="A789" s="109"/>
      <c r="B789" s="742" t="s">
        <v>1031</v>
      </c>
      <c r="C789" s="743"/>
      <c r="D789" s="744"/>
      <c r="E789" s="483"/>
      <c r="F789" s="216"/>
      <c r="G789" s="216"/>
      <c r="H789" s="484">
        <f>SUM(H788)</f>
        <v>1.6</v>
      </c>
      <c r="I789" s="181"/>
      <c r="J789" s="182"/>
      <c r="K789" s="68">
        <f>SUM(K788)</f>
        <v>2880</v>
      </c>
      <c r="L789" s="196"/>
      <c r="M789" s="198"/>
    </row>
    <row r="790" spans="1:13" ht="15" customHeight="1">
      <c r="A790" s="450">
        <v>260</v>
      </c>
      <c r="B790" s="93"/>
      <c r="C790" s="101" t="s">
        <v>1032</v>
      </c>
      <c r="D790" s="93" t="s">
        <v>182</v>
      </c>
      <c r="E790" s="215" t="s">
        <v>1033</v>
      </c>
      <c r="F790" s="216">
        <v>0</v>
      </c>
      <c r="G790" s="216">
        <v>1.79</v>
      </c>
      <c r="H790" s="180">
        <f>G790-F790</f>
        <v>1.79</v>
      </c>
      <c r="I790" s="181">
        <v>4.5</v>
      </c>
      <c r="J790" s="182">
        <v>400</v>
      </c>
      <c r="K790" s="102">
        <f>SUM(H790*I790*J790)</f>
        <v>3222</v>
      </c>
      <c r="L790" s="196"/>
      <c r="M790" s="198"/>
    </row>
    <row r="791" spans="1:13" ht="15" customHeight="1">
      <c r="A791" s="109"/>
      <c r="B791" s="742" t="s">
        <v>1034</v>
      </c>
      <c r="C791" s="743"/>
      <c r="D791" s="744"/>
      <c r="E791" s="483"/>
      <c r="F791" s="216"/>
      <c r="G791" s="216"/>
      <c r="H791" s="484">
        <f>SUM(H790)</f>
        <v>1.79</v>
      </c>
      <c r="I791" s="181"/>
      <c r="J791" s="182"/>
      <c r="K791" s="68">
        <f>SUM(K790)</f>
        <v>3222</v>
      </c>
      <c r="L791" s="196"/>
      <c r="M791" s="198"/>
    </row>
    <row r="792" spans="1:13" ht="15" customHeight="1">
      <c r="A792" s="450">
        <v>261</v>
      </c>
      <c r="B792" s="93"/>
      <c r="C792" s="101" t="s">
        <v>310</v>
      </c>
      <c r="D792" s="93" t="s">
        <v>182</v>
      </c>
      <c r="E792" s="215" t="s">
        <v>1035</v>
      </c>
      <c r="F792" s="216">
        <v>0.045</v>
      </c>
      <c r="G792" s="216">
        <v>0.945</v>
      </c>
      <c r="H792" s="180">
        <f>G792-F792</f>
        <v>0.8999999999999999</v>
      </c>
      <c r="I792" s="181">
        <v>4.9</v>
      </c>
      <c r="J792" s="182">
        <v>400</v>
      </c>
      <c r="K792" s="102">
        <f>SUM(H792*I792*J792)</f>
        <v>1764</v>
      </c>
      <c r="L792" s="196"/>
      <c r="M792" s="198"/>
    </row>
    <row r="793" spans="1:13" ht="15" customHeight="1">
      <c r="A793" s="109"/>
      <c r="B793" s="742" t="s">
        <v>630</v>
      </c>
      <c r="C793" s="743"/>
      <c r="D793" s="744"/>
      <c r="E793" s="483"/>
      <c r="F793" s="216"/>
      <c r="G793" s="216"/>
      <c r="H793" s="484">
        <f>SUM(H792)</f>
        <v>0.8999999999999999</v>
      </c>
      <c r="I793" s="181"/>
      <c r="J793" s="182"/>
      <c r="K793" s="68">
        <f>SUM(K792)</f>
        <v>1764</v>
      </c>
      <c r="L793" s="196"/>
      <c r="M793" s="198"/>
    </row>
    <row r="794" spans="1:13" ht="15" customHeight="1">
      <c r="A794" s="450">
        <v>262</v>
      </c>
      <c r="B794" s="93"/>
      <c r="C794" s="101" t="s">
        <v>1036</v>
      </c>
      <c r="D794" s="93" t="s">
        <v>182</v>
      </c>
      <c r="E794" s="215" t="s">
        <v>1037</v>
      </c>
      <c r="F794" s="216">
        <v>0</v>
      </c>
      <c r="G794" s="216">
        <v>1.256</v>
      </c>
      <c r="H794" s="180">
        <f>G794-F794</f>
        <v>1.256</v>
      </c>
      <c r="I794" s="181">
        <v>4.5</v>
      </c>
      <c r="J794" s="182">
        <v>400</v>
      </c>
      <c r="K794" s="102">
        <f>SUM(H794*I794*J794)</f>
        <v>2260.8</v>
      </c>
      <c r="L794" s="196"/>
      <c r="M794" s="198"/>
    </row>
    <row r="795" spans="1:13" ht="15" customHeight="1">
      <c r="A795" s="109"/>
      <c r="B795" s="742" t="s">
        <v>1038</v>
      </c>
      <c r="C795" s="743"/>
      <c r="D795" s="744"/>
      <c r="E795" s="483"/>
      <c r="F795" s="216"/>
      <c r="G795" s="216"/>
      <c r="H795" s="484">
        <f>SUM(H794)</f>
        <v>1.256</v>
      </c>
      <c r="I795" s="181"/>
      <c r="J795" s="182"/>
      <c r="K795" s="68">
        <f>SUM(K794)</f>
        <v>2260.8</v>
      </c>
      <c r="L795" s="196"/>
      <c r="M795" s="198"/>
    </row>
    <row r="796" spans="1:13" ht="15" customHeight="1">
      <c r="A796" s="450">
        <v>263</v>
      </c>
      <c r="B796" s="93"/>
      <c r="C796" s="101" t="s">
        <v>1039</v>
      </c>
      <c r="D796" s="93" t="s">
        <v>182</v>
      </c>
      <c r="E796" s="215" t="s">
        <v>1040</v>
      </c>
      <c r="F796" s="216">
        <v>0</v>
      </c>
      <c r="G796" s="216">
        <v>0.596</v>
      </c>
      <c r="H796" s="180">
        <f>G796-F796</f>
        <v>0.596</v>
      </c>
      <c r="I796" s="181">
        <v>4.5</v>
      </c>
      <c r="J796" s="182">
        <v>400</v>
      </c>
      <c r="K796" s="102">
        <f>SUM(H796*I796*J796)</f>
        <v>1072.8</v>
      </c>
      <c r="L796" s="196"/>
      <c r="M796" s="198"/>
    </row>
    <row r="797" spans="1:13" ht="15" customHeight="1">
      <c r="A797" s="109"/>
      <c r="B797" s="742" t="s">
        <v>1041</v>
      </c>
      <c r="C797" s="743"/>
      <c r="D797" s="744"/>
      <c r="E797" s="483"/>
      <c r="F797" s="216"/>
      <c r="G797" s="216"/>
      <c r="H797" s="484">
        <f>SUM(H796)</f>
        <v>0.596</v>
      </c>
      <c r="I797" s="181"/>
      <c r="J797" s="182"/>
      <c r="K797" s="68">
        <f>SUM(K796)</f>
        <v>1072.8</v>
      </c>
      <c r="L797" s="196"/>
      <c r="M797" s="198"/>
    </row>
    <row r="798" spans="1:13" ht="15" customHeight="1">
      <c r="A798" s="450">
        <v>264</v>
      </c>
      <c r="B798" s="93"/>
      <c r="C798" s="101" t="s">
        <v>1042</v>
      </c>
      <c r="D798" s="93" t="s">
        <v>182</v>
      </c>
      <c r="E798" s="215" t="s">
        <v>1043</v>
      </c>
      <c r="F798" s="216">
        <v>3.334</v>
      </c>
      <c r="G798" s="216">
        <v>3.929</v>
      </c>
      <c r="H798" s="180">
        <f>G798-F798</f>
        <v>0.5949999999999998</v>
      </c>
      <c r="I798" s="181">
        <v>4.5</v>
      </c>
      <c r="J798" s="182">
        <v>400</v>
      </c>
      <c r="K798" s="102">
        <f>SUM(H798*I798*J798)</f>
        <v>1070.9999999999995</v>
      </c>
      <c r="L798" s="196"/>
      <c r="M798" s="198"/>
    </row>
    <row r="799" spans="1:13" ht="15" customHeight="1">
      <c r="A799" s="109"/>
      <c r="B799" s="742" t="s">
        <v>1044</v>
      </c>
      <c r="C799" s="743"/>
      <c r="D799" s="744"/>
      <c r="E799" s="483"/>
      <c r="F799" s="216"/>
      <c r="G799" s="216"/>
      <c r="H799" s="484">
        <f>SUM(H798)</f>
        <v>0.5949999999999998</v>
      </c>
      <c r="I799" s="181"/>
      <c r="J799" s="182"/>
      <c r="K799" s="68">
        <f>SUM(K798)</f>
        <v>1070.9999999999995</v>
      </c>
      <c r="L799" s="196"/>
      <c r="M799" s="198"/>
    </row>
    <row r="800" spans="1:13" ht="15" customHeight="1">
      <c r="A800" s="450">
        <v>265</v>
      </c>
      <c r="B800" s="93"/>
      <c r="C800" s="101" t="s">
        <v>1045</v>
      </c>
      <c r="D800" s="93" t="s">
        <v>182</v>
      </c>
      <c r="E800" s="215" t="s">
        <v>1046</v>
      </c>
      <c r="F800" s="216">
        <v>0</v>
      </c>
      <c r="G800" s="216">
        <v>2.081</v>
      </c>
      <c r="H800" s="180">
        <f>G800-F800</f>
        <v>2.081</v>
      </c>
      <c r="I800" s="181">
        <v>4.5</v>
      </c>
      <c r="J800" s="182">
        <v>400</v>
      </c>
      <c r="K800" s="102">
        <f>SUM(H800*I800*J800)</f>
        <v>3745.7999999999997</v>
      </c>
      <c r="L800" s="196"/>
      <c r="M800" s="198"/>
    </row>
    <row r="801" spans="1:13" ht="15" customHeight="1">
      <c r="A801" s="109"/>
      <c r="B801" s="742" t="s">
        <v>1047</v>
      </c>
      <c r="C801" s="743"/>
      <c r="D801" s="744"/>
      <c r="E801" s="483"/>
      <c r="F801" s="216"/>
      <c r="G801" s="216"/>
      <c r="H801" s="484">
        <f>SUM(H800)</f>
        <v>2.081</v>
      </c>
      <c r="I801" s="181"/>
      <c r="J801" s="182"/>
      <c r="K801" s="68">
        <f>SUM(K800)</f>
        <v>3745.7999999999997</v>
      </c>
      <c r="L801" s="196"/>
      <c r="M801" s="198"/>
    </row>
    <row r="802" spans="1:13" ht="15" customHeight="1">
      <c r="A802" s="450">
        <v>266</v>
      </c>
      <c r="B802" s="518"/>
      <c r="C802" s="101" t="s">
        <v>1048</v>
      </c>
      <c r="D802" s="93" t="s">
        <v>182</v>
      </c>
      <c r="E802" s="215" t="s">
        <v>1133</v>
      </c>
      <c r="F802" s="216">
        <v>0</v>
      </c>
      <c r="G802" s="216">
        <v>2.338</v>
      </c>
      <c r="H802" s="180">
        <f>G802-F802</f>
        <v>2.338</v>
      </c>
      <c r="I802" s="181">
        <v>5.5</v>
      </c>
      <c r="J802" s="182">
        <v>550</v>
      </c>
      <c r="K802" s="102">
        <f>SUM(H802*I802*J802)</f>
        <v>7072.45</v>
      </c>
      <c r="L802" s="529"/>
      <c r="M802" s="198"/>
    </row>
    <row r="803" spans="1:13" ht="15" customHeight="1">
      <c r="A803" s="449"/>
      <c r="B803" s="93"/>
      <c r="C803" s="101" t="s">
        <v>1048</v>
      </c>
      <c r="D803" s="93" t="s">
        <v>182</v>
      </c>
      <c r="E803" s="215" t="s">
        <v>1049</v>
      </c>
      <c r="F803" s="216">
        <v>2.338</v>
      </c>
      <c r="G803" s="216">
        <v>13.401</v>
      </c>
      <c r="H803" s="180">
        <f>G803-F803</f>
        <v>11.062999999999999</v>
      </c>
      <c r="I803" s="181">
        <v>5.5</v>
      </c>
      <c r="J803" s="182">
        <v>550</v>
      </c>
      <c r="K803" s="102">
        <f>SUM(H803*I803*J803)</f>
        <v>33465.575</v>
      </c>
      <c r="L803" s="196"/>
      <c r="M803" s="198"/>
    </row>
    <row r="804" spans="1:13" ht="15" customHeight="1">
      <c r="A804" s="109"/>
      <c r="B804" s="742" t="s">
        <v>1050</v>
      </c>
      <c r="C804" s="743"/>
      <c r="D804" s="744"/>
      <c r="E804" s="483"/>
      <c r="F804" s="216"/>
      <c r="G804" s="216"/>
      <c r="H804" s="484">
        <f>SUM(H803)</f>
        <v>11.062999999999999</v>
      </c>
      <c r="I804" s="181"/>
      <c r="J804" s="182"/>
      <c r="K804" s="68">
        <f>SUM(K803)</f>
        <v>33465.575</v>
      </c>
      <c r="L804" s="196"/>
      <c r="M804" s="198"/>
    </row>
    <row r="805" spans="1:13" ht="15" customHeight="1">
      <c r="A805" s="450">
        <v>267</v>
      </c>
      <c r="B805" s="93"/>
      <c r="C805" s="101" t="s">
        <v>1051</v>
      </c>
      <c r="D805" s="93" t="s">
        <v>182</v>
      </c>
      <c r="E805" s="215" t="s">
        <v>1052</v>
      </c>
      <c r="F805" s="216">
        <v>9.75</v>
      </c>
      <c r="G805" s="216">
        <v>11</v>
      </c>
      <c r="H805" s="180">
        <f>G805-F805</f>
        <v>1.25</v>
      </c>
      <c r="I805" s="181">
        <v>5</v>
      </c>
      <c r="J805" s="182">
        <v>400</v>
      </c>
      <c r="K805" s="102">
        <f>SUM(H805*I805*J805)</f>
        <v>2500</v>
      </c>
      <c r="L805" s="196"/>
      <c r="M805" s="198"/>
    </row>
    <row r="806" spans="1:13" ht="15" customHeight="1">
      <c r="A806" s="109"/>
      <c r="B806" s="742" t="s">
        <v>1053</v>
      </c>
      <c r="C806" s="743"/>
      <c r="D806" s="744"/>
      <c r="E806" s="483"/>
      <c r="F806" s="216"/>
      <c r="G806" s="216"/>
      <c r="H806" s="484">
        <f>SUM(H805)</f>
        <v>1.25</v>
      </c>
      <c r="I806" s="181"/>
      <c r="J806" s="182"/>
      <c r="K806" s="68">
        <f>SUM(K805)</f>
        <v>2500</v>
      </c>
      <c r="L806" s="196"/>
      <c r="M806" s="198"/>
    </row>
    <row r="807" spans="1:13" ht="15" customHeight="1">
      <c r="A807" s="450">
        <v>268</v>
      </c>
      <c r="B807" s="93"/>
      <c r="C807" s="101" t="s">
        <v>1054</v>
      </c>
      <c r="D807" s="93" t="s">
        <v>182</v>
      </c>
      <c r="E807" s="215" t="s">
        <v>1055</v>
      </c>
      <c r="F807" s="216">
        <v>0</v>
      </c>
      <c r="G807" s="216">
        <v>0.64</v>
      </c>
      <c r="H807" s="180">
        <f>G807-F807</f>
        <v>0.64</v>
      </c>
      <c r="I807" s="181">
        <v>4</v>
      </c>
      <c r="J807" s="182">
        <v>400</v>
      </c>
      <c r="K807" s="102">
        <f>SUM(H807*I807*J807)</f>
        <v>1024</v>
      </c>
      <c r="L807" s="196"/>
      <c r="M807" s="198"/>
    </row>
    <row r="808" spans="1:13" ht="15" customHeight="1">
      <c r="A808" s="109"/>
      <c r="B808" s="742" t="s">
        <v>1056</v>
      </c>
      <c r="C808" s="743"/>
      <c r="D808" s="744"/>
      <c r="E808" s="483"/>
      <c r="F808" s="216"/>
      <c r="G808" s="216"/>
      <c r="H808" s="484">
        <f>SUM(H807)</f>
        <v>0.64</v>
      </c>
      <c r="I808" s="181"/>
      <c r="J808" s="182"/>
      <c r="K808" s="68">
        <f>SUM(K807)</f>
        <v>1024</v>
      </c>
      <c r="L808" s="196"/>
      <c r="M808" s="198"/>
    </row>
    <row r="809" spans="1:13" ht="15" customHeight="1">
      <c r="A809" s="450">
        <v>269</v>
      </c>
      <c r="B809" s="93"/>
      <c r="C809" s="101" t="s">
        <v>1057</v>
      </c>
      <c r="D809" s="93" t="s">
        <v>182</v>
      </c>
      <c r="E809" s="215" t="s">
        <v>1058</v>
      </c>
      <c r="F809" s="216">
        <v>0</v>
      </c>
      <c r="G809" s="216">
        <v>0.645</v>
      </c>
      <c r="H809" s="180">
        <f>G809-F809</f>
        <v>0.645</v>
      </c>
      <c r="I809" s="181">
        <v>4</v>
      </c>
      <c r="J809" s="182">
        <v>400</v>
      </c>
      <c r="K809" s="102">
        <f>SUM(H809*I809*J809)</f>
        <v>1032</v>
      </c>
      <c r="L809" s="196"/>
      <c r="M809" s="198"/>
    </row>
    <row r="810" spans="1:13" ht="15" customHeight="1">
      <c r="A810" s="109"/>
      <c r="B810" s="742" t="s">
        <v>1059</v>
      </c>
      <c r="C810" s="743"/>
      <c r="D810" s="744"/>
      <c r="E810" s="483"/>
      <c r="F810" s="216"/>
      <c r="G810" s="216"/>
      <c r="H810" s="484">
        <f>SUM(H809)</f>
        <v>0.645</v>
      </c>
      <c r="I810" s="181"/>
      <c r="J810" s="182"/>
      <c r="K810" s="68">
        <f>SUM(K809)</f>
        <v>1032</v>
      </c>
      <c r="L810" s="196"/>
      <c r="M810" s="198"/>
    </row>
    <row r="811" spans="1:13" ht="15" customHeight="1">
      <c r="A811" s="450">
        <v>270</v>
      </c>
      <c r="B811" s="93"/>
      <c r="C811" s="101" t="s">
        <v>236</v>
      </c>
      <c r="D811" s="93" t="s">
        <v>182</v>
      </c>
      <c r="E811" s="215" t="s">
        <v>1060</v>
      </c>
      <c r="F811" s="216">
        <v>3.05</v>
      </c>
      <c r="G811" s="216">
        <v>5.55</v>
      </c>
      <c r="H811" s="180">
        <f>G811-F811</f>
        <v>2.5</v>
      </c>
      <c r="I811" s="181">
        <v>4</v>
      </c>
      <c r="J811" s="182">
        <v>400</v>
      </c>
      <c r="K811" s="102">
        <f>SUM(H811*I811*J811)</f>
        <v>4000</v>
      </c>
      <c r="L811" s="196"/>
      <c r="M811" s="198"/>
    </row>
    <row r="812" spans="1:13" ht="15" customHeight="1">
      <c r="A812" s="109"/>
      <c r="B812" s="742" t="s">
        <v>605</v>
      </c>
      <c r="C812" s="743"/>
      <c r="D812" s="744"/>
      <c r="E812" s="483"/>
      <c r="F812" s="216"/>
      <c r="G812" s="216"/>
      <c r="H812" s="484">
        <f>SUM(H811)</f>
        <v>2.5</v>
      </c>
      <c r="I812" s="181"/>
      <c r="J812" s="182"/>
      <c r="K812" s="68">
        <f>SUM(K811)</f>
        <v>4000</v>
      </c>
      <c r="L812" s="196"/>
      <c r="M812" s="198"/>
    </row>
    <row r="813" spans="1:13" ht="15" customHeight="1">
      <c r="A813" s="450">
        <v>271</v>
      </c>
      <c r="B813" s="93"/>
      <c r="C813" s="101" t="s">
        <v>1061</v>
      </c>
      <c r="D813" s="93" t="s">
        <v>182</v>
      </c>
      <c r="E813" s="215" t="s">
        <v>1062</v>
      </c>
      <c r="F813" s="216">
        <v>0</v>
      </c>
      <c r="G813" s="216">
        <v>0.75</v>
      </c>
      <c r="H813" s="180">
        <f>G813-F813</f>
        <v>0.75</v>
      </c>
      <c r="I813" s="181">
        <v>5.2</v>
      </c>
      <c r="J813" s="182">
        <v>400</v>
      </c>
      <c r="K813" s="102">
        <f>SUM(H813*I813*J813)</f>
        <v>1560.0000000000002</v>
      </c>
      <c r="L813" s="196"/>
      <c r="M813" s="198"/>
    </row>
    <row r="814" spans="1:13" ht="15" customHeight="1">
      <c r="A814" s="109"/>
      <c r="B814" s="742" t="s">
        <v>1063</v>
      </c>
      <c r="C814" s="743"/>
      <c r="D814" s="744"/>
      <c r="E814" s="483"/>
      <c r="F814" s="216"/>
      <c r="G814" s="216"/>
      <c r="H814" s="484">
        <f>SUM(H813)</f>
        <v>0.75</v>
      </c>
      <c r="I814" s="181"/>
      <c r="J814" s="182"/>
      <c r="K814" s="68">
        <f>SUM(K813)</f>
        <v>1560.0000000000002</v>
      </c>
      <c r="L814" s="196"/>
      <c r="M814" s="198"/>
    </row>
    <row r="815" spans="1:13" ht="15" customHeight="1">
      <c r="A815" s="450">
        <v>272</v>
      </c>
      <c r="B815" s="93"/>
      <c r="C815" s="101" t="s">
        <v>1064</v>
      </c>
      <c r="D815" s="93" t="s">
        <v>182</v>
      </c>
      <c r="E815" s="215" t="s">
        <v>1065</v>
      </c>
      <c r="F815" s="216">
        <v>0</v>
      </c>
      <c r="G815" s="216">
        <v>0.84</v>
      </c>
      <c r="H815" s="180">
        <f>G815-F815</f>
        <v>0.84</v>
      </c>
      <c r="I815" s="181">
        <v>4</v>
      </c>
      <c r="J815" s="182">
        <v>550</v>
      </c>
      <c r="K815" s="102">
        <f>SUM(H815*I815*J815)</f>
        <v>1848</v>
      </c>
      <c r="L815" s="196"/>
      <c r="M815" s="198"/>
    </row>
    <row r="816" spans="1:13" ht="15" customHeight="1">
      <c r="A816" s="109"/>
      <c r="B816" s="742" t="s">
        <v>1066</v>
      </c>
      <c r="C816" s="743"/>
      <c r="D816" s="744"/>
      <c r="E816" s="483"/>
      <c r="F816" s="216"/>
      <c r="G816" s="216"/>
      <c r="H816" s="484">
        <f>SUM(H815)</f>
        <v>0.84</v>
      </c>
      <c r="I816" s="181"/>
      <c r="J816" s="182"/>
      <c r="K816" s="68">
        <f>SUM(K815)</f>
        <v>1848</v>
      </c>
      <c r="L816" s="196"/>
      <c r="M816" s="198"/>
    </row>
    <row r="817" spans="1:13" ht="15" customHeight="1">
      <c r="A817" s="450">
        <v>273</v>
      </c>
      <c r="B817" s="93"/>
      <c r="C817" s="101" t="s">
        <v>1067</v>
      </c>
      <c r="D817" s="93" t="s">
        <v>182</v>
      </c>
      <c r="E817" s="215" t="s">
        <v>1068</v>
      </c>
      <c r="F817" s="216">
        <v>0</v>
      </c>
      <c r="G817" s="216">
        <v>0.417</v>
      </c>
      <c r="H817" s="180">
        <f>G817-F817</f>
        <v>0.417</v>
      </c>
      <c r="I817" s="181">
        <v>4</v>
      </c>
      <c r="J817" s="182">
        <v>500</v>
      </c>
      <c r="K817" s="102">
        <f>SUM(H817*I817*J817)</f>
        <v>834</v>
      </c>
      <c r="L817" s="196"/>
      <c r="M817" s="198"/>
    </row>
    <row r="818" spans="1:13" ht="15" customHeight="1">
      <c r="A818" s="109"/>
      <c r="B818" s="742" t="s">
        <v>1069</v>
      </c>
      <c r="C818" s="743"/>
      <c r="D818" s="744"/>
      <c r="E818" s="483"/>
      <c r="F818" s="216"/>
      <c r="G818" s="216"/>
      <c r="H818" s="484">
        <f>SUM(H817)</f>
        <v>0.417</v>
      </c>
      <c r="I818" s="181"/>
      <c r="J818" s="182"/>
      <c r="K818" s="68">
        <f>SUM(K817)</f>
        <v>834</v>
      </c>
      <c r="L818" s="196"/>
      <c r="M818" s="198"/>
    </row>
    <row r="819" spans="1:13" ht="15" customHeight="1">
      <c r="A819" s="57">
        <v>274</v>
      </c>
      <c r="B819" s="14"/>
      <c r="C819" s="32" t="s">
        <v>645</v>
      </c>
      <c r="D819" s="14" t="s">
        <v>159</v>
      </c>
      <c r="E819" s="59" t="s">
        <v>1091</v>
      </c>
      <c r="F819" s="60">
        <v>0</v>
      </c>
      <c r="G819" s="60">
        <v>2.224</v>
      </c>
      <c r="H819" s="33">
        <f>G819-F819</f>
        <v>2.224</v>
      </c>
      <c r="I819" s="120">
        <v>5.6</v>
      </c>
      <c r="J819" s="35">
        <v>550</v>
      </c>
      <c r="K819" s="18">
        <f>SUM(H819*I819*J819)</f>
        <v>6849.92</v>
      </c>
      <c r="L819" s="196"/>
      <c r="M819" s="198"/>
    </row>
    <row r="820" spans="1:13" ht="15" customHeight="1">
      <c r="A820" s="58"/>
      <c r="B820" s="739" t="s">
        <v>392</v>
      </c>
      <c r="C820" s="740"/>
      <c r="D820" s="741"/>
      <c r="E820" s="208"/>
      <c r="F820" s="60"/>
      <c r="G820" s="60"/>
      <c r="H820" s="36">
        <f>SUM(H819)</f>
        <v>2.224</v>
      </c>
      <c r="I820" s="120"/>
      <c r="J820" s="35"/>
      <c r="K820" s="19">
        <f>SUM(K819)</f>
        <v>6849.92</v>
      </c>
      <c r="L820" s="196"/>
      <c r="M820" s="198"/>
    </row>
    <row r="821" spans="1:13" ht="15" customHeight="1">
      <c r="A821" s="57">
        <v>275</v>
      </c>
      <c r="B821" s="14"/>
      <c r="C821" s="32" t="s">
        <v>1092</v>
      </c>
      <c r="D821" s="14" t="s">
        <v>159</v>
      </c>
      <c r="E821" s="59" t="s">
        <v>1093</v>
      </c>
      <c r="F821" s="60">
        <v>0</v>
      </c>
      <c r="G821" s="60">
        <v>0.128</v>
      </c>
      <c r="H821" s="33">
        <f>G821-F821</f>
        <v>0.128</v>
      </c>
      <c r="I821" s="120">
        <v>7</v>
      </c>
      <c r="J821" s="35">
        <v>600</v>
      </c>
      <c r="K821" s="18">
        <f>SUM(H821*I821*J821)</f>
        <v>537.6</v>
      </c>
      <c r="L821" s="196"/>
      <c r="M821" s="198"/>
    </row>
    <row r="822" spans="1:13" ht="15" customHeight="1">
      <c r="A822" s="58"/>
      <c r="B822" s="739" t="s">
        <v>1094</v>
      </c>
      <c r="C822" s="740"/>
      <c r="D822" s="741"/>
      <c r="E822" s="208"/>
      <c r="F822" s="60"/>
      <c r="G822" s="60"/>
      <c r="H822" s="36">
        <f>SUM(H821)</f>
        <v>0.128</v>
      </c>
      <c r="I822" s="120"/>
      <c r="J822" s="35"/>
      <c r="K822" s="19">
        <f>SUM(K821)</f>
        <v>537.6</v>
      </c>
      <c r="L822" s="196"/>
      <c r="M822" s="198"/>
    </row>
    <row r="823" spans="1:13" ht="15" customHeight="1">
      <c r="A823" s="57">
        <v>276</v>
      </c>
      <c r="B823" s="14"/>
      <c r="C823" s="32" t="s">
        <v>1095</v>
      </c>
      <c r="D823" s="14" t="s">
        <v>159</v>
      </c>
      <c r="E823" s="59" t="s">
        <v>1096</v>
      </c>
      <c r="F823" s="60">
        <v>0</v>
      </c>
      <c r="G823" s="60">
        <v>1.813</v>
      </c>
      <c r="H823" s="33">
        <f>G823-F823</f>
        <v>1.813</v>
      </c>
      <c r="I823" s="120">
        <v>7.5</v>
      </c>
      <c r="J823" s="35">
        <v>600</v>
      </c>
      <c r="K823" s="18">
        <f>SUM(H823*I823*J823)</f>
        <v>8158.5</v>
      </c>
      <c r="L823" s="196"/>
      <c r="M823" s="198"/>
    </row>
    <row r="824" spans="1:13" ht="15" customHeight="1">
      <c r="A824" s="58"/>
      <c r="B824" s="739" t="s">
        <v>1097</v>
      </c>
      <c r="C824" s="740"/>
      <c r="D824" s="741"/>
      <c r="E824" s="208"/>
      <c r="F824" s="60"/>
      <c r="G824" s="60"/>
      <c r="H824" s="36">
        <f>SUM(H823)</f>
        <v>1.813</v>
      </c>
      <c r="I824" s="120"/>
      <c r="J824" s="35"/>
      <c r="K824" s="19">
        <f>SUM(K823)</f>
        <v>8158.5</v>
      </c>
      <c r="L824" s="196"/>
      <c r="M824" s="198"/>
    </row>
    <row r="825" spans="1:13" ht="15" customHeight="1">
      <c r="A825" s="752">
        <v>277</v>
      </c>
      <c r="B825" s="14"/>
      <c r="C825" s="32" t="s">
        <v>1098</v>
      </c>
      <c r="D825" s="14" t="s">
        <v>159</v>
      </c>
      <c r="E825" s="59" t="s">
        <v>1099</v>
      </c>
      <c r="F825" s="60">
        <v>0</v>
      </c>
      <c r="G825" s="60">
        <v>0.365</v>
      </c>
      <c r="H825" s="33">
        <f>G825-F825</f>
        <v>0.365</v>
      </c>
      <c r="I825" s="120">
        <v>6.5</v>
      </c>
      <c r="J825" s="35">
        <v>480</v>
      </c>
      <c r="K825" s="18">
        <f>SUM(H825*I825*J825)</f>
        <v>1138.8</v>
      </c>
      <c r="L825" s="196"/>
      <c r="M825" s="198"/>
    </row>
    <row r="826" spans="1:13" ht="15" customHeight="1">
      <c r="A826" s="753"/>
      <c r="B826" s="14"/>
      <c r="C826" s="32" t="s">
        <v>1098</v>
      </c>
      <c r="D826" s="14" t="s">
        <v>159</v>
      </c>
      <c r="E826" s="59" t="s">
        <v>1100</v>
      </c>
      <c r="F826" s="60">
        <v>1.306</v>
      </c>
      <c r="G826" s="60">
        <v>1.646</v>
      </c>
      <c r="H826" s="33">
        <f>G826-F826</f>
        <v>0.33999999999999986</v>
      </c>
      <c r="I826" s="120">
        <v>4</v>
      </c>
      <c r="J826" s="35">
        <v>550</v>
      </c>
      <c r="K826" s="18">
        <f>SUM(H826*I826*J826)</f>
        <v>747.9999999999997</v>
      </c>
      <c r="L826" s="196"/>
      <c r="M826" s="198"/>
    </row>
    <row r="827" spans="1:13" ht="15" customHeight="1">
      <c r="A827" s="754"/>
      <c r="B827" s="739" t="s">
        <v>1101</v>
      </c>
      <c r="C827" s="740"/>
      <c r="D827" s="741"/>
      <c r="E827" s="208"/>
      <c r="F827" s="60"/>
      <c r="G827" s="60"/>
      <c r="H827" s="36">
        <f>SUM(H825:H826)</f>
        <v>0.7049999999999998</v>
      </c>
      <c r="I827" s="120"/>
      <c r="J827" s="35"/>
      <c r="K827" s="19">
        <f>SUM(K825:K826)</f>
        <v>1886.7999999999997</v>
      </c>
      <c r="L827" s="196"/>
      <c r="M827" s="198"/>
    </row>
    <row r="828" spans="1:13" ht="15" customHeight="1">
      <c r="A828" s="57">
        <v>278</v>
      </c>
      <c r="B828" s="14"/>
      <c r="C828" s="32" t="s">
        <v>1102</v>
      </c>
      <c r="D828" s="14" t="s">
        <v>159</v>
      </c>
      <c r="E828" s="59" t="s">
        <v>1103</v>
      </c>
      <c r="F828" s="60">
        <v>0</v>
      </c>
      <c r="G828" s="60">
        <v>0.922</v>
      </c>
      <c r="H828" s="33">
        <f>G828-F828</f>
        <v>0.922</v>
      </c>
      <c r="I828" s="120">
        <v>4.8</v>
      </c>
      <c r="J828" s="35">
        <v>550</v>
      </c>
      <c r="K828" s="18">
        <f>SUM(H828*I828*J828)</f>
        <v>2434.08</v>
      </c>
      <c r="L828" s="196"/>
      <c r="M828" s="432"/>
    </row>
    <row r="829" spans="1:13" ht="15" customHeight="1">
      <c r="A829" s="58"/>
      <c r="B829" s="739" t="s">
        <v>1104</v>
      </c>
      <c r="C829" s="740"/>
      <c r="D829" s="741"/>
      <c r="E829" s="208"/>
      <c r="F829" s="60"/>
      <c r="G829" s="60"/>
      <c r="H829" s="36">
        <f>SUM(H828)</f>
        <v>0.922</v>
      </c>
      <c r="I829" s="120"/>
      <c r="J829" s="35"/>
      <c r="K829" s="19">
        <f>SUM(K828)</f>
        <v>2434.08</v>
      </c>
      <c r="L829" s="196"/>
      <c r="M829" s="432"/>
    </row>
    <row r="830" spans="1:13" ht="15" customHeight="1">
      <c r="A830" s="57">
        <v>279</v>
      </c>
      <c r="B830" s="14"/>
      <c r="C830" s="32" t="s">
        <v>1105</v>
      </c>
      <c r="D830" s="14" t="s">
        <v>159</v>
      </c>
      <c r="E830" s="59" t="s">
        <v>1106</v>
      </c>
      <c r="F830" s="60">
        <v>0</v>
      </c>
      <c r="G830" s="60">
        <v>0.721</v>
      </c>
      <c r="H830" s="33">
        <f>G830-F830</f>
        <v>0.721</v>
      </c>
      <c r="I830" s="120">
        <v>6.1</v>
      </c>
      <c r="J830" s="35">
        <v>550</v>
      </c>
      <c r="K830" s="18">
        <f>SUM(H830*I830*J830)</f>
        <v>2418.955</v>
      </c>
      <c r="L830" s="196"/>
      <c r="M830" s="432"/>
    </row>
    <row r="831" spans="1:13" ht="15" customHeight="1">
      <c r="A831" s="58"/>
      <c r="B831" s="739" t="s">
        <v>1107</v>
      </c>
      <c r="C831" s="740"/>
      <c r="D831" s="741"/>
      <c r="E831" s="208"/>
      <c r="F831" s="60"/>
      <c r="G831" s="60"/>
      <c r="H831" s="36">
        <f>SUM(H830)</f>
        <v>0.721</v>
      </c>
      <c r="I831" s="120"/>
      <c r="J831" s="35"/>
      <c r="K831" s="19">
        <f>SUM(K830)</f>
        <v>2418.955</v>
      </c>
      <c r="L831" s="196"/>
      <c r="M831" s="432"/>
    </row>
    <row r="832" spans="1:13" ht="15" customHeight="1">
      <c r="A832" s="491"/>
      <c r="B832" s="553"/>
      <c r="C832" s="545"/>
      <c r="D832" s="545"/>
      <c r="E832" s="554"/>
      <c r="F832" s="277"/>
      <c r="G832" s="277"/>
      <c r="H832" s="284"/>
      <c r="I832" s="285"/>
      <c r="J832" s="286"/>
      <c r="K832" s="53"/>
      <c r="L832" s="196"/>
      <c r="M832" s="432"/>
    </row>
    <row r="833" spans="1:13" ht="15" customHeight="1">
      <c r="A833" s="736">
        <v>18</v>
      </c>
      <c r="B833" s="737"/>
      <c r="C833" s="737"/>
      <c r="D833" s="737"/>
      <c r="E833" s="737"/>
      <c r="F833" s="737"/>
      <c r="G833" s="737"/>
      <c r="H833" s="737"/>
      <c r="I833" s="737"/>
      <c r="J833" s="737"/>
      <c r="K833" s="737"/>
      <c r="L833" s="196"/>
      <c r="M833" s="432"/>
    </row>
    <row r="834" spans="1:13" ht="15" customHeight="1" thickBot="1">
      <c r="A834" s="358"/>
      <c r="B834" s="436"/>
      <c r="C834" s="632"/>
      <c r="D834" s="632"/>
      <c r="E834" s="297"/>
      <c r="F834" s="271"/>
      <c r="G834" s="271"/>
      <c r="H834" s="183"/>
      <c r="I834" s="472"/>
      <c r="J834" s="471"/>
      <c r="K834" s="106"/>
      <c r="L834" s="196"/>
      <c r="M834" s="432"/>
    </row>
    <row r="835" spans="1:12" ht="36">
      <c r="A835" s="145" t="s">
        <v>130</v>
      </c>
      <c r="B835" s="146" t="s">
        <v>131</v>
      </c>
      <c r="C835" s="147" t="s">
        <v>132</v>
      </c>
      <c r="D835" s="148" t="s">
        <v>133</v>
      </c>
      <c r="E835" s="147" t="s">
        <v>134</v>
      </c>
      <c r="F835" s="734" t="s">
        <v>135</v>
      </c>
      <c r="G835" s="735"/>
      <c r="H835" s="149" t="s">
        <v>136</v>
      </c>
      <c r="I835" s="150" t="s">
        <v>137</v>
      </c>
      <c r="J835" s="151" t="s">
        <v>138</v>
      </c>
      <c r="K835" s="291" t="s">
        <v>139</v>
      </c>
      <c r="L835" s="152"/>
    </row>
    <row r="836" spans="1:12" ht="15.75" thickBot="1">
      <c r="A836" s="153" t="s">
        <v>140</v>
      </c>
      <c r="B836" s="154"/>
      <c r="C836" s="155"/>
      <c r="D836" s="156"/>
      <c r="E836" s="157"/>
      <c r="F836" s="158" t="s">
        <v>141</v>
      </c>
      <c r="G836" s="159" t="s">
        <v>142</v>
      </c>
      <c r="H836" s="160" t="s">
        <v>143</v>
      </c>
      <c r="I836" s="161" t="s">
        <v>144</v>
      </c>
      <c r="J836" s="162" t="s">
        <v>145</v>
      </c>
      <c r="K836" s="292" t="s">
        <v>146</v>
      </c>
      <c r="L836" s="152"/>
    </row>
    <row r="837" spans="1:12" ht="4.5" customHeight="1">
      <c r="A837" s="343"/>
      <c r="B837" s="164"/>
      <c r="C837" s="165"/>
      <c r="D837" s="164"/>
      <c r="E837" s="164"/>
      <c r="F837" s="167"/>
      <c r="G837" s="167"/>
      <c r="H837" s="167"/>
      <c r="I837" s="168"/>
      <c r="J837" s="165"/>
      <c r="K837" s="169"/>
      <c r="L837" s="152"/>
    </row>
    <row r="838" spans="1:13" ht="15" customHeight="1">
      <c r="A838" s="57">
        <v>280</v>
      </c>
      <c r="B838" s="14"/>
      <c r="C838" s="32" t="s">
        <v>1108</v>
      </c>
      <c r="D838" s="14" t="s">
        <v>159</v>
      </c>
      <c r="E838" s="59" t="s">
        <v>1109</v>
      </c>
      <c r="F838" s="60">
        <v>0</v>
      </c>
      <c r="G838" s="60">
        <v>0.405</v>
      </c>
      <c r="H838" s="33">
        <f>G838-F838</f>
        <v>0.405</v>
      </c>
      <c r="I838" s="120">
        <v>5.1</v>
      </c>
      <c r="J838" s="35">
        <v>550</v>
      </c>
      <c r="K838" s="18">
        <f>SUM(H838*I838*J838)</f>
        <v>1136.025</v>
      </c>
      <c r="L838" s="196"/>
      <c r="M838" s="432"/>
    </row>
    <row r="839" spans="1:13" ht="15" customHeight="1">
      <c r="A839" s="58"/>
      <c r="B839" s="739" t="s">
        <v>1110</v>
      </c>
      <c r="C839" s="740"/>
      <c r="D839" s="741"/>
      <c r="E839" s="208"/>
      <c r="F839" s="60"/>
      <c r="G839" s="60"/>
      <c r="H839" s="36">
        <f>SUM(H838)</f>
        <v>0.405</v>
      </c>
      <c r="I839" s="120"/>
      <c r="J839" s="35"/>
      <c r="K839" s="19">
        <f>SUM(K838)</f>
        <v>1136.025</v>
      </c>
      <c r="L839" s="196"/>
      <c r="M839" s="432"/>
    </row>
    <row r="840" spans="1:13" ht="15" customHeight="1">
      <c r="A840" s="752">
        <v>281</v>
      </c>
      <c r="B840" s="14"/>
      <c r="C840" s="32" t="s">
        <v>1111</v>
      </c>
      <c r="D840" s="14" t="s">
        <v>159</v>
      </c>
      <c r="E840" s="59" t="s">
        <v>1112</v>
      </c>
      <c r="F840" s="60">
        <v>0</v>
      </c>
      <c r="G840" s="60">
        <v>1.56</v>
      </c>
      <c r="H840" s="33">
        <f>G840-F840</f>
        <v>1.56</v>
      </c>
      <c r="I840" s="120">
        <v>4.5</v>
      </c>
      <c r="J840" s="35">
        <v>480</v>
      </c>
      <c r="K840" s="18">
        <f>SUM(H840*I840*J840)</f>
        <v>3369.6000000000004</v>
      </c>
      <c r="L840" s="196"/>
      <c r="M840" s="432"/>
    </row>
    <row r="841" spans="1:13" ht="15" customHeight="1">
      <c r="A841" s="753"/>
      <c r="B841" s="14"/>
      <c r="C841" s="32" t="s">
        <v>1111</v>
      </c>
      <c r="D841" s="14" t="s">
        <v>159</v>
      </c>
      <c r="E841" s="59" t="s">
        <v>1113</v>
      </c>
      <c r="F841" s="60">
        <v>2.66</v>
      </c>
      <c r="G841" s="60">
        <v>4</v>
      </c>
      <c r="H841" s="33">
        <f>G841-F841</f>
        <v>1.3399999999999999</v>
      </c>
      <c r="I841" s="120">
        <v>4.5</v>
      </c>
      <c r="J841" s="35">
        <v>480</v>
      </c>
      <c r="K841" s="18">
        <f>SUM(H841*I841*J841)</f>
        <v>2894.3999999999996</v>
      </c>
      <c r="L841" s="196"/>
      <c r="M841" s="432"/>
    </row>
    <row r="842" spans="1:13" ht="15" customHeight="1">
      <c r="A842" s="754"/>
      <c r="B842" s="739" t="s">
        <v>1114</v>
      </c>
      <c r="C842" s="740"/>
      <c r="D842" s="741"/>
      <c r="E842" s="208"/>
      <c r="F842" s="60"/>
      <c r="G842" s="60"/>
      <c r="H842" s="36">
        <f>SUM(H840:H841)</f>
        <v>2.9</v>
      </c>
      <c r="I842" s="120"/>
      <c r="J842" s="35"/>
      <c r="K842" s="19">
        <f>SUM(K840:K841)</f>
        <v>6264</v>
      </c>
      <c r="L842" s="196"/>
      <c r="M842" s="432"/>
    </row>
    <row r="843" spans="1:13" ht="15" customHeight="1">
      <c r="A843" s="57">
        <v>282</v>
      </c>
      <c r="B843" s="14"/>
      <c r="C843" s="32" t="s">
        <v>1115</v>
      </c>
      <c r="D843" s="14" t="s">
        <v>159</v>
      </c>
      <c r="E843" s="59" t="s">
        <v>1116</v>
      </c>
      <c r="F843" s="60">
        <v>5.241</v>
      </c>
      <c r="G843" s="60">
        <v>5.589</v>
      </c>
      <c r="H843" s="33">
        <f>G843-F843</f>
        <v>0.34800000000000075</v>
      </c>
      <c r="I843" s="120">
        <v>5.4</v>
      </c>
      <c r="J843" s="35">
        <v>480</v>
      </c>
      <c r="K843" s="18">
        <f>SUM(H843*I843*J843)</f>
        <v>902.016000000002</v>
      </c>
      <c r="L843" s="196"/>
      <c r="M843" s="432"/>
    </row>
    <row r="844" spans="1:13" ht="15" customHeight="1">
      <c r="A844" s="58"/>
      <c r="B844" s="739" t="s">
        <v>1117</v>
      </c>
      <c r="C844" s="740"/>
      <c r="D844" s="741"/>
      <c r="E844" s="208"/>
      <c r="F844" s="60"/>
      <c r="G844" s="60"/>
      <c r="H844" s="36">
        <f>SUM(H843)</f>
        <v>0.34800000000000075</v>
      </c>
      <c r="I844" s="120"/>
      <c r="J844" s="35"/>
      <c r="K844" s="19">
        <f>SUM(K843)</f>
        <v>902.016000000002</v>
      </c>
      <c r="L844" s="196"/>
      <c r="M844" s="432"/>
    </row>
    <row r="845" spans="1:13" ht="15" customHeight="1">
      <c r="A845" s="57">
        <v>283</v>
      </c>
      <c r="B845" s="14"/>
      <c r="C845" s="32" t="s">
        <v>1118</v>
      </c>
      <c r="D845" s="14" t="s">
        <v>159</v>
      </c>
      <c r="E845" s="59" t="s">
        <v>1119</v>
      </c>
      <c r="F845" s="60">
        <v>2.822</v>
      </c>
      <c r="G845" s="60">
        <v>8.178</v>
      </c>
      <c r="H845" s="33">
        <f>G845-F845</f>
        <v>5.356000000000001</v>
      </c>
      <c r="I845" s="120">
        <v>6.5</v>
      </c>
      <c r="J845" s="35">
        <v>480</v>
      </c>
      <c r="K845" s="18">
        <f>SUM(H845*I845*J845)</f>
        <v>16710.720000000005</v>
      </c>
      <c r="L845" s="196"/>
      <c r="M845" s="432"/>
    </row>
    <row r="846" spans="1:13" ht="15" customHeight="1">
      <c r="A846" s="58"/>
      <c r="B846" s="739" t="s">
        <v>1120</v>
      </c>
      <c r="C846" s="740"/>
      <c r="D846" s="741"/>
      <c r="E846" s="208"/>
      <c r="F846" s="60"/>
      <c r="G846" s="60"/>
      <c r="H846" s="36">
        <f>SUM(H845)</f>
        <v>5.356000000000001</v>
      </c>
      <c r="I846" s="120"/>
      <c r="J846" s="35"/>
      <c r="K846" s="19">
        <f>SUM(K845)</f>
        <v>16710.720000000005</v>
      </c>
      <c r="L846" s="196"/>
      <c r="M846" s="432"/>
    </row>
    <row r="847" spans="1:13" ht="15" customHeight="1">
      <c r="A847" s="57">
        <v>284</v>
      </c>
      <c r="B847" s="14"/>
      <c r="C847" s="32" t="s">
        <v>1134</v>
      </c>
      <c r="D847" s="14" t="s">
        <v>182</v>
      </c>
      <c r="E847" s="59" t="s">
        <v>1135</v>
      </c>
      <c r="F847" s="60">
        <v>0.005</v>
      </c>
      <c r="G847" s="60">
        <v>1.61</v>
      </c>
      <c r="H847" s="33">
        <f>G847-F847</f>
        <v>1.6050000000000002</v>
      </c>
      <c r="I847" s="120">
        <v>6</v>
      </c>
      <c r="J847" s="35">
        <v>400</v>
      </c>
      <c r="K847" s="18">
        <f>SUM(H847*I847*J847)</f>
        <v>3852.0000000000005</v>
      </c>
      <c r="L847" s="745"/>
      <c r="M847" s="695"/>
    </row>
    <row r="848" spans="1:13" ht="15" customHeight="1">
      <c r="A848" s="58"/>
      <c r="B848" s="739" t="s">
        <v>1136</v>
      </c>
      <c r="C848" s="740"/>
      <c r="D848" s="741"/>
      <c r="E848" s="208"/>
      <c r="F848" s="60"/>
      <c r="G848" s="60"/>
      <c r="H848" s="36">
        <f>SUM(H847)</f>
        <v>1.6050000000000002</v>
      </c>
      <c r="I848" s="120"/>
      <c r="J848" s="35"/>
      <c r="K848" s="19">
        <f>SUM(K847)</f>
        <v>3852.0000000000005</v>
      </c>
      <c r="L848" s="720"/>
      <c r="M848" s="695"/>
    </row>
    <row r="849" spans="1:13" ht="15" customHeight="1">
      <c r="A849" s="57">
        <v>285</v>
      </c>
      <c r="B849" s="14"/>
      <c r="C849" s="32" t="s">
        <v>1137</v>
      </c>
      <c r="D849" s="14" t="s">
        <v>182</v>
      </c>
      <c r="E849" s="59" t="s">
        <v>1138</v>
      </c>
      <c r="F849" s="60">
        <v>0</v>
      </c>
      <c r="G849" s="60">
        <v>1.583</v>
      </c>
      <c r="H849" s="33">
        <f>G849-F849</f>
        <v>1.583</v>
      </c>
      <c r="I849" s="120">
        <v>6</v>
      </c>
      <c r="J849" s="35">
        <v>400</v>
      </c>
      <c r="K849" s="18">
        <f>SUM(H849*I849*J849)</f>
        <v>3799.2</v>
      </c>
      <c r="L849" s="745"/>
      <c r="M849" s="695"/>
    </row>
    <row r="850" spans="1:13" ht="15" customHeight="1">
      <c r="A850" s="58"/>
      <c r="B850" s="739" t="s">
        <v>1139</v>
      </c>
      <c r="C850" s="740"/>
      <c r="D850" s="741"/>
      <c r="E850" s="208"/>
      <c r="F850" s="60"/>
      <c r="G850" s="60"/>
      <c r="H850" s="36">
        <f>SUM(H849)</f>
        <v>1.583</v>
      </c>
      <c r="I850" s="120"/>
      <c r="J850" s="35"/>
      <c r="K850" s="19">
        <f>SUM(K849)</f>
        <v>3799.2</v>
      </c>
      <c r="L850" s="720"/>
      <c r="M850" s="695"/>
    </row>
    <row r="851" spans="1:13" ht="15" customHeight="1">
      <c r="A851" s="57">
        <v>286</v>
      </c>
      <c r="B851" s="14"/>
      <c r="C851" s="32" t="s">
        <v>429</v>
      </c>
      <c r="D851" s="14" t="s">
        <v>182</v>
      </c>
      <c r="E851" s="59" t="s">
        <v>1140</v>
      </c>
      <c r="F851" s="60">
        <v>0</v>
      </c>
      <c r="G851" s="60">
        <v>2.983</v>
      </c>
      <c r="H851" s="33">
        <f>G851-F851</f>
        <v>2.983</v>
      </c>
      <c r="I851" s="120">
        <v>5</v>
      </c>
      <c r="J851" s="35">
        <v>500</v>
      </c>
      <c r="K851" s="18">
        <f>SUM(H851*I851*J851)</f>
        <v>7457.500000000001</v>
      </c>
      <c r="L851" s="745"/>
      <c r="M851" s="695"/>
    </row>
    <row r="852" spans="1:13" ht="15" customHeight="1">
      <c r="A852" s="58"/>
      <c r="B852" s="739" t="s">
        <v>652</v>
      </c>
      <c r="C852" s="740"/>
      <c r="D852" s="741"/>
      <c r="E852" s="208"/>
      <c r="F852" s="60"/>
      <c r="G852" s="60"/>
      <c r="H852" s="36">
        <f>SUM(H851)</f>
        <v>2.983</v>
      </c>
      <c r="I852" s="120"/>
      <c r="J852" s="35"/>
      <c r="K852" s="19">
        <f>SUM(K851)</f>
        <v>7457.500000000001</v>
      </c>
      <c r="L852" s="720"/>
      <c r="M852" s="695"/>
    </row>
    <row r="853" spans="1:13" ht="15" customHeight="1">
      <c r="A853" s="57">
        <v>287</v>
      </c>
      <c r="B853" s="14"/>
      <c r="C853" s="32" t="s">
        <v>828</v>
      </c>
      <c r="D853" s="14" t="s">
        <v>182</v>
      </c>
      <c r="E853" s="59" t="s">
        <v>1141</v>
      </c>
      <c r="F853" s="60">
        <v>6.601</v>
      </c>
      <c r="G853" s="60">
        <v>9.628</v>
      </c>
      <c r="H853" s="33">
        <f>G853-F853</f>
        <v>3.027</v>
      </c>
      <c r="I853" s="120">
        <v>5</v>
      </c>
      <c r="J853" s="35">
        <v>500</v>
      </c>
      <c r="K853" s="18">
        <f>SUM(H853*I853*J853)</f>
        <v>7567.500000000001</v>
      </c>
      <c r="L853" s="745"/>
      <c r="M853" s="695"/>
    </row>
    <row r="854" spans="1:13" ht="15" customHeight="1">
      <c r="A854" s="58"/>
      <c r="B854" s="739" t="s">
        <v>1142</v>
      </c>
      <c r="C854" s="740"/>
      <c r="D854" s="741"/>
      <c r="E854" s="208"/>
      <c r="F854" s="60"/>
      <c r="G854" s="60"/>
      <c r="H854" s="36">
        <f>SUM(H853)</f>
        <v>3.027</v>
      </c>
      <c r="I854" s="120"/>
      <c r="J854" s="35"/>
      <c r="K854" s="19">
        <f>SUM(K853)</f>
        <v>7567.500000000001</v>
      </c>
      <c r="L854" s="720"/>
      <c r="M854" s="695"/>
    </row>
    <row r="855" spans="1:13" ht="15" customHeight="1">
      <c r="A855" s="57">
        <v>288</v>
      </c>
      <c r="B855" s="14"/>
      <c r="C855" s="32" t="s">
        <v>822</v>
      </c>
      <c r="D855" s="14" t="s">
        <v>182</v>
      </c>
      <c r="E855" s="59" t="s">
        <v>1143</v>
      </c>
      <c r="F855" s="60">
        <v>0</v>
      </c>
      <c r="G855" s="60">
        <v>8</v>
      </c>
      <c r="H855" s="33">
        <f>G855-F855</f>
        <v>8</v>
      </c>
      <c r="I855" s="120">
        <v>6.5</v>
      </c>
      <c r="J855" s="35">
        <v>550</v>
      </c>
      <c r="K855" s="18">
        <f>SUM(H855*I855*J855)</f>
        <v>28600</v>
      </c>
      <c r="L855" s="745"/>
      <c r="M855" s="695"/>
    </row>
    <row r="856" spans="1:13" ht="15" customHeight="1">
      <c r="A856" s="58"/>
      <c r="B856" s="739" t="s">
        <v>1144</v>
      </c>
      <c r="C856" s="740"/>
      <c r="D856" s="741"/>
      <c r="E856" s="208"/>
      <c r="F856" s="60"/>
      <c r="G856" s="60"/>
      <c r="H856" s="36">
        <f>SUM(H855)</f>
        <v>8</v>
      </c>
      <c r="I856" s="120"/>
      <c r="J856" s="35"/>
      <c r="K856" s="19">
        <f>SUM(K855)</f>
        <v>28600</v>
      </c>
      <c r="L856" s="720"/>
      <c r="M856" s="695"/>
    </row>
    <row r="857" spans="1:13" ht="15" customHeight="1">
      <c r="A857" s="57">
        <v>289</v>
      </c>
      <c r="B857" s="14"/>
      <c r="C857" s="32" t="s">
        <v>1145</v>
      </c>
      <c r="D857" s="14" t="s">
        <v>182</v>
      </c>
      <c r="E857" s="59" t="s">
        <v>1146</v>
      </c>
      <c r="F857" s="60">
        <v>0</v>
      </c>
      <c r="G857" s="60">
        <v>1.569</v>
      </c>
      <c r="H857" s="33">
        <f>G857-F857</f>
        <v>1.569</v>
      </c>
      <c r="I857" s="120">
        <v>6</v>
      </c>
      <c r="J857" s="35">
        <v>600</v>
      </c>
      <c r="K857" s="18">
        <f>SUM(H857*I857*J857)</f>
        <v>5648.4</v>
      </c>
      <c r="L857" s="745"/>
      <c r="M857" s="695"/>
    </row>
    <row r="858" spans="1:13" ht="15" customHeight="1">
      <c r="A858" s="58"/>
      <c r="B858" s="739" t="s">
        <v>1147</v>
      </c>
      <c r="C858" s="740"/>
      <c r="D858" s="741"/>
      <c r="E858" s="208"/>
      <c r="F858" s="60"/>
      <c r="G858" s="60"/>
      <c r="H858" s="36">
        <f>SUM(H857)</f>
        <v>1.569</v>
      </c>
      <c r="I858" s="120"/>
      <c r="J858" s="35"/>
      <c r="K858" s="19">
        <f>SUM(K857)</f>
        <v>5648.4</v>
      </c>
      <c r="L858" s="720"/>
      <c r="M858" s="695"/>
    </row>
    <row r="859" spans="1:13" ht="15" customHeight="1">
      <c r="A859" s="57">
        <v>290</v>
      </c>
      <c r="B859" s="14"/>
      <c r="C859" s="32" t="s">
        <v>1148</v>
      </c>
      <c r="D859" s="14" t="s">
        <v>182</v>
      </c>
      <c r="E859" s="59" t="s">
        <v>1149</v>
      </c>
      <c r="F859" s="60">
        <v>0</v>
      </c>
      <c r="G859" s="60">
        <v>0.544</v>
      </c>
      <c r="H859" s="33">
        <f>G859-F859</f>
        <v>0.544</v>
      </c>
      <c r="I859" s="120">
        <v>5</v>
      </c>
      <c r="J859" s="35">
        <v>600</v>
      </c>
      <c r="K859" s="18">
        <f>SUM(H859*I859*J859)</f>
        <v>1632.0000000000002</v>
      </c>
      <c r="L859" s="745"/>
      <c r="M859" s="695"/>
    </row>
    <row r="860" spans="1:13" ht="15" customHeight="1">
      <c r="A860" s="58"/>
      <c r="B860" s="739" t="s">
        <v>1150</v>
      </c>
      <c r="C860" s="740"/>
      <c r="D860" s="741"/>
      <c r="E860" s="208"/>
      <c r="F860" s="60"/>
      <c r="G860" s="60"/>
      <c r="H860" s="36">
        <f>SUM(H859)</f>
        <v>0.544</v>
      </c>
      <c r="I860" s="120"/>
      <c r="J860" s="35"/>
      <c r="K860" s="19">
        <f>SUM(K859)</f>
        <v>1632.0000000000002</v>
      </c>
      <c r="L860" s="720"/>
      <c r="M860" s="695"/>
    </row>
    <row r="861" spans="1:13" ht="15" customHeight="1">
      <c r="A861" s="57">
        <v>300</v>
      </c>
      <c r="B861" s="14"/>
      <c r="C861" s="32" t="s">
        <v>1151</v>
      </c>
      <c r="D861" s="14" t="s">
        <v>182</v>
      </c>
      <c r="E861" s="59" t="s">
        <v>1152</v>
      </c>
      <c r="F861" s="60">
        <v>0</v>
      </c>
      <c r="G861" s="60">
        <v>0.349</v>
      </c>
      <c r="H861" s="33">
        <f>G861-F861</f>
        <v>0.349</v>
      </c>
      <c r="I861" s="120">
        <v>5</v>
      </c>
      <c r="J861" s="35">
        <v>600</v>
      </c>
      <c r="K861" s="18">
        <f>SUM(H861*I861*J861)</f>
        <v>1047</v>
      </c>
      <c r="L861" s="745"/>
      <c r="M861" s="695"/>
    </row>
    <row r="862" spans="1:13" ht="15" customHeight="1">
      <c r="A862" s="58"/>
      <c r="B862" s="739" t="s">
        <v>1153</v>
      </c>
      <c r="C862" s="740"/>
      <c r="D862" s="741"/>
      <c r="E862" s="208"/>
      <c r="F862" s="60"/>
      <c r="G862" s="60"/>
      <c r="H862" s="36">
        <f>SUM(H861)</f>
        <v>0.349</v>
      </c>
      <c r="I862" s="120"/>
      <c r="J862" s="35"/>
      <c r="K862" s="19">
        <f>SUM(K861)</f>
        <v>1047</v>
      </c>
      <c r="L862" s="720"/>
      <c r="M862" s="695"/>
    </row>
    <row r="863" spans="1:13" ht="15" customHeight="1">
      <c r="A863" s="57">
        <v>301</v>
      </c>
      <c r="B863" s="14"/>
      <c r="C863" s="32" t="s">
        <v>1154</v>
      </c>
      <c r="D863" s="14" t="s">
        <v>182</v>
      </c>
      <c r="E863" s="59" t="s">
        <v>1155</v>
      </c>
      <c r="F863" s="60">
        <v>0</v>
      </c>
      <c r="G863" s="60">
        <v>0.469</v>
      </c>
      <c r="H863" s="33">
        <f>G863-F863</f>
        <v>0.469</v>
      </c>
      <c r="I863" s="120">
        <v>5</v>
      </c>
      <c r="J863" s="35">
        <v>500</v>
      </c>
      <c r="K863" s="18">
        <f>SUM(H863*I863*J863)</f>
        <v>1172.4999999999998</v>
      </c>
      <c r="L863" s="745"/>
      <c r="M863" s="695"/>
    </row>
    <row r="864" spans="1:13" ht="15" customHeight="1">
      <c r="A864" s="58"/>
      <c r="B864" s="739" t="s">
        <v>1156</v>
      </c>
      <c r="C864" s="740"/>
      <c r="D864" s="741"/>
      <c r="E864" s="208"/>
      <c r="F864" s="60"/>
      <c r="G864" s="60"/>
      <c r="H864" s="36">
        <f>SUM(H863)</f>
        <v>0.469</v>
      </c>
      <c r="I864" s="120"/>
      <c r="J864" s="35"/>
      <c r="K864" s="19">
        <f>SUM(K863)</f>
        <v>1172.4999999999998</v>
      </c>
      <c r="L864" s="720"/>
      <c r="M864" s="695"/>
    </row>
    <row r="865" spans="1:13" ht="15" customHeight="1">
      <c r="A865" s="57">
        <v>302</v>
      </c>
      <c r="B865" s="14"/>
      <c r="C865" s="32" t="s">
        <v>1157</v>
      </c>
      <c r="D865" s="14" t="s">
        <v>182</v>
      </c>
      <c r="E865" s="59" t="s">
        <v>1158</v>
      </c>
      <c r="F865" s="60">
        <v>0</v>
      </c>
      <c r="G865" s="60">
        <v>1.93</v>
      </c>
      <c r="H865" s="33">
        <f>G865-F865</f>
        <v>1.93</v>
      </c>
      <c r="I865" s="120">
        <v>5</v>
      </c>
      <c r="J865" s="35">
        <v>600</v>
      </c>
      <c r="K865" s="18">
        <f>SUM(H865*I865*J865)</f>
        <v>5790</v>
      </c>
      <c r="L865" s="745"/>
      <c r="M865" s="695"/>
    </row>
    <row r="866" spans="1:13" ht="15" customHeight="1">
      <c r="A866" s="58"/>
      <c r="B866" s="739" t="s">
        <v>1159</v>
      </c>
      <c r="C866" s="740"/>
      <c r="D866" s="741"/>
      <c r="E866" s="208"/>
      <c r="F866" s="60"/>
      <c r="G866" s="60"/>
      <c r="H866" s="36">
        <f>SUM(H865)</f>
        <v>1.93</v>
      </c>
      <c r="I866" s="120"/>
      <c r="J866" s="35"/>
      <c r="K866" s="19">
        <f>SUM(K865)</f>
        <v>5790</v>
      </c>
      <c r="L866" s="720"/>
      <c r="M866" s="695"/>
    </row>
    <row r="867" spans="1:13" ht="15" customHeight="1">
      <c r="A867" s="57">
        <v>303</v>
      </c>
      <c r="B867" s="14"/>
      <c r="C867" s="32" t="s">
        <v>1160</v>
      </c>
      <c r="D867" s="14" t="s">
        <v>182</v>
      </c>
      <c r="E867" s="59" t="s">
        <v>1161</v>
      </c>
      <c r="F867" s="60">
        <v>0</v>
      </c>
      <c r="G867" s="60">
        <v>5.901</v>
      </c>
      <c r="H867" s="33">
        <f>G867-F867</f>
        <v>5.901</v>
      </c>
      <c r="I867" s="120">
        <v>5</v>
      </c>
      <c r="J867" s="35">
        <v>600</v>
      </c>
      <c r="K867" s="18">
        <f>SUM(H867*I867*J867)</f>
        <v>17703</v>
      </c>
      <c r="L867" s="745"/>
      <c r="M867" s="695"/>
    </row>
    <row r="868" spans="1:13" ht="15" customHeight="1">
      <c r="A868" s="58"/>
      <c r="B868" s="739" t="s">
        <v>1162</v>
      </c>
      <c r="C868" s="740"/>
      <c r="D868" s="741"/>
      <c r="E868" s="208"/>
      <c r="F868" s="60"/>
      <c r="G868" s="60"/>
      <c r="H868" s="36">
        <f>SUM(H867)</f>
        <v>5.901</v>
      </c>
      <c r="I868" s="120"/>
      <c r="J868" s="35"/>
      <c r="K868" s="19">
        <f>SUM(K867)</f>
        <v>17703</v>
      </c>
      <c r="L868" s="720"/>
      <c r="M868" s="695"/>
    </row>
    <row r="869" spans="1:13" ht="15" customHeight="1">
      <c r="A869" s="57">
        <v>304</v>
      </c>
      <c r="B869" s="14"/>
      <c r="C869" s="32" t="s">
        <v>828</v>
      </c>
      <c r="D869" s="14" t="s">
        <v>182</v>
      </c>
      <c r="E869" s="59" t="s">
        <v>1163</v>
      </c>
      <c r="F869" s="60">
        <v>0</v>
      </c>
      <c r="G869" s="60">
        <v>6.601</v>
      </c>
      <c r="H869" s="33">
        <f>G869-F869</f>
        <v>6.601</v>
      </c>
      <c r="I869" s="120">
        <v>5</v>
      </c>
      <c r="J869" s="35">
        <v>600</v>
      </c>
      <c r="K869" s="18">
        <f>SUM(H869*I869*J869)</f>
        <v>19803</v>
      </c>
      <c r="L869" s="745"/>
      <c r="M869" s="695"/>
    </row>
    <row r="870" spans="1:13" ht="15" customHeight="1">
      <c r="A870" s="58"/>
      <c r="B870" s="739" t="s">
        <v>1142</v>
      </c>
      <c r="C870" s="740"/>
      <c r="D870" s="741"/>
      <c r="E870" s="208"/>
      <c r="F870" s="60"/>
      <c r="G870" s="60"/>
      <c r="H870" s="36">
        <f>SUM(H869)</f>
        <v>6.601</v>
      </c>
      <c r="I870" s="120"/>
      <c r="J870" s="35"/>
      <c r="K870" s="19">
        <f>SUM(K869)</f>
        <v>19803</v>
      </c>
      <c r="L870" s="720"/>
      <c r="M870" s="695"/>
    </row>
    <row r="871" spans="1:13" ht="15" customHeight="1">
      <c r="A871" s="57">
        <v>305</v>
      </c>
      <c r="B871" s="14" t="s">
        <v>1174</v>
      </c>
      <c r="C871" s="32" t="s">
        <v>1181</v>
      </c>
      <c r="D871" s="14" t="s">
        <v>156</v>
      </c>
      <c r="E871" s="59" t="s">
        <v>1182</v>
      </c>
      <c r="F871" s="60">
        <v>0</v>
      </c>
      <c r="G871" s="60">
        <v>1.38</v>
      </c>
      <c r="H871" s="33">
        <f>G871-F871</f>
        <v>1.38</v>
      </c>
      <c r="I871" s="120">
        <v>6</v>
      </c>
      <c r="J871" s="35">
        <v>480</v>
      </c>
      <c r="K871" s="18">
        <f>SUM(H871*I871*J871)</f>
        <v>3974.3999999999996</v>
      </c>
      <c r="L871" s="745"/>
      <c r="M871" s="695"/>
    </row>
    <row r="872" spans="1:13" ht="15" customHeight="1">
      <c r="A872" s="58"/>
      <c r="B872" s="739" t="s">
        <v>1183</v>
      </c>
      <c r="C872" s="740"/>
      <c r="D872" s="741"/>
      <c r="E872" s="208"/>
      <c r="F872" s="60"/>
      <c r="G872" s="60"/>
      <c r="H872" s="36">
        <f>SUM(H871)</f>
        <v>1.38</v>
      </c>
      <c r="I872" s="120"/>
      <c r="J872" s="35"/>
      <c r="K872" s="19">
        <f>SUM(K871)</f>
        <v>3974.3999999999996</v>
      </c>
      <c r="L872" s="720"/>
      <c r="M872" s="695"/>
    </row>
    <row r="873" spans="1:13" ht="15">
      <c r="A873" s="57">
        <v>306</v>
      </c>
      <c r="B873" s="14"/>
      <c r="C873" s="32" t="s">
        <v>1184</v>
      </c>
      <c r="D873" s="14" t="s">
        <v>179</v>
      </c>
      <c r="E873" s="59" t="s">
        <v>1185</v>
      </c>
      <c r="F873" s="60">
        <v>9.092</v>
      </c>
      <c r="G873" s="60">
        <v>10.958</v>
      </c>
      <c r="H873" s="33">
        <f>G873-F873</f>
        <v>1.8659999999999997</v>
      </c>
      <c r="I873" s="120">
        <v>5</v>
      </c>
      <c r="J873" s="35">
        <v>480</v>
      </c>
      <c r="K873" s="18">
        <f>SUM(H873*I873*J873)</f>
        <v>4478.4</v>
      </c>
      <c r="L873" s="745"/>
      <c r="M873" s="695"/>
    </row>
    <row r="874" spans="1:13" ht="15">
      <c r="A874" s="58"/>
      <c r="B874" s="739" t="s">
        <v>1120</v>
      </c>
      <c r="C874" s="740"/>
      <c r="D874" s="741"/>
      <c r="E874" s="208"/>
      <c r="F874" s="60"/>
      <c r="G874" s="60"/>
      <c r="H874" s="36">
        <f>SUM(H873)</f>
        <v>1.8659999999999997</v>
      </c>
      <c r="I874" s="120"/>
      <c r="J874" s="35"/>
      <c r="K874" s="19">
        <f>SUM(K873)</f>
        <v>4478.4</v>
      </c>
      <c r="L874" s="720"/>
      <c r="M874" s="695"/>
    </row>
    <row r="875" spans="1:13" ht="15">
      <c r="A875" s="57">
        <v>307</v>
      </c>
      <c r="B875" s="14"/>
      <c r="C875" s="32" t="s">
        <v>1186</v>
      </c>
      <c r="D875" s="14" t="s">
        <v>179</v>
      </c>
      <c r="E875" s="59" t="s">
        <v>1187</v>
      </c>
      <c r="F875" s="60">
        <v>5.421</v>
      </c>
      <c r="G875" s="60">
        <v>8.205</v>
      </c>
      <c r="H875" s="33">
        <f>G875-F875</f>
        <v>2.784</v>
      </c>
      <c r="I875" s="120">
        <v>5</v>
      </c>
      <c r="J875" s="35">
        <v>480</v>
      </c>
      <c r="K875" s="18">
        <f>SUM(H875*I875*J875)</f>
        <v>6681.599999999999</v>
      </c>
      <c r="L875" s="745"/>
      <c r="M875" s="695"/>
    </row>
    <row r="876" spans="1:13" ht="15">
      <c r="A876" s="58"/>
      <c r="B876" s="739" t="s">
        <v>1120</v>
      </c>
      <c r="C876" s="740"/>
      <c r="D876" s="741"/>
      <c r="E876" s="208"/>
      <c r="F876" s="60"/>
      <c r="G876" s="60"/>
      <c r="H876" s="36">
        <f>SUM(H875)</f>
        <v>2.784</v>
      </c>
      <c r="I876" s="120"/>
      <c r="J876" s="35"/>
      <c r="K876" s="19">
        <f>SUM(K875)</f>
        <v>6681.599999999999</v>
      </c>
      <c r="L876" s="720"/>
      <c r="M876" s="695"/>
    </row>
    <row r="877" spans="1:13" ht="15">
      <c r="A877" s="812">
        <v>308</v>
      </c>
      <c r="B877" s="593"/>
      <c r="C877" s="443" t="s">
        <v>1199</v>
      </c>
      <c r="D877" s="594" t="s">
        <v>152</v>
      </c>
      <c r="E877" s="51" t="s">
        <v>1200</v>
      </c>
      <c r="F877" s="25">
        <v>0</v>
      </c>
      <c r="G877" s="25">
        <v>0.585</v>
      </c>
      <c r="H877" s="504">
        <v>0.585</v>
      </c>
      <c r="I877" s="119">
        <v>4.4</v>
      </c>
      <c r="J877" s="39">
        <v>350</v>
      </c>
      <c r="K877" s="18">
        <v>1090.089</v>
      </c>
      <c r="L877" s="729"/>
      <c r="M877" s="818"/>
    </row>
    <row r="878" spans="1:13" ht="15">
      <c r="A878" s="813"/>
      <c r="B878" s="593"/>
      <c r="C878" s="443" t="s">
        <v>1199</v>
      </c>
      <c r="D878" s="594" t="s">
        <v>152</v>
      </c>
      <c r="E878" s="51" t="s">
        <v>1200</v>
      </c>
      <c r="F878" s="25">
        <v>1.241</v>
      </c>
      <c r="G878" s="25">
        <v>5.979</v>
      </c>
      <c r="H878" s="504">
        <v>4.7379999999999995</v>
      </c>
      <c r="I878" s="119">
        <v>4.4</v>
      </c>
      <c r="J878" s="39">
        <v>350</v>
      </c>
      <c r="K878" s="18">
        <v>8828.789200000001</v>
      </c>
      <c r="L878" s="729"/>
      <c r="M878" s="818"/>
    </row>
    <row r="879" spans="1:13" ht="15">
      <c r="A879" s="813"/>
      <c r="B879" s="593"/>
      <c r="C879" s="443" t="s">
        <v>1199</v>
      </c>
      <c r="D879" s="594" t="s">
        <v>152</v>
      </c>
      <c r="E879" s="51" t="s">
        <v>1200</v>
      </c>
      <c r="F879" s="25">
        <v>0.585</v>
      </c>
      <c r="G879" s="25">
        <v>1.241</v>
      </c>
      <c r="H879" s="504">
        <v>0.6560000000000001</v>
      </c>
      <c r="I879" s="119">
        <v>4.7</v>
      </c>
      <c r="J879" s="39">
        <v>500</v>
      </c>
      <c r="K879" s="18">
        <v>1865.3360000000005</v>
      </c>
      <c r="L879" s="729"/>
      <c r="M879" s="818"/>
    </row>
    <row r="880" spans="1:13" ht="15">
      <c r="A880" s="814"/>
      <c r="B880" s="739" t="s">
        <v>1201</v>
      </c>
      <c r="C880" s="740"/>
      <c r="D880" s="741"/>
      <c r="E880" s="208"/>
      <c r="F880" s="60"/>
      <c r="G880" s="60"/>
      <c r="H880" s="36">
        <f>SUM(H877:H879)</f>
        <v>5.978999999999999</v>
      </c>
      <c r="I880" s="120"/>
      <c r="J880" s="35"/>
      <c r="K880" s="19">
        <f>SUM(K877:K879)</f>
        <v>11784.214200000002</v>
      </c>
      <c r="L880" s="729"/>
      <c r="M880" s="818"/>
    </row>
    <row r="881" spans="1:13" ht="15">
      <c r="A881" s="713">
        <v>309</v>
      </c>
      <c r="B881" s="563"/>
      <c r="C881" s="443" t="s">
        <v>1202</v>
      </c>
      <c r="D881" s="594" t="s">
        <v>152</v>
      </c>
      <c r="E881" s="79" t="s">
        <v>1203</v>
      </c>
      <c r="F881" s="74">
        <v>0.01</v>
      </c>
      <c r="G881" s="74">
        <v>0.374</v>
      </c>
      <c r="H881" s="504">
        <v>0.364</v>
      </c>
      <c r="I881" s="75">
        <v>5.7</v>
      </c>
      <c r="J881" s="76">
        <v>350</v>
      </c>
      <c r="K881" s="18">
        <v>878.6778</v>
      </c>
      <c r="L881" s="729"/>
      <c r="M881" s="818"/>
    </row>
    <row r="882" spans="1:13" ht="15">
      <c r="A882" s="714"/>
      <c r="B882" s="563"/>
      <c r="C882" s="443" t="s">
        <v>1202</v>
      </c>
      <c r="D882" s="594" t="s">
        <v>152</v>
      </c>
      <c r="E882" s="79" t="s">
        <v>1204</v>
      </c>
      <c r="F882" s="74">
        <v>1.184</v>
      </c>
      <c r="G882" s="74">
        <v>2.399</v>
      </c>
      <c r="H882" s="504">
        <v>1.215</v>
      </c>
      <c r="I882" s="75">
        <v>5.7</v>
      </c>
      <c r="J882" s="76">
        <v>350</v>
      </c>
      <c r="K882" s="18">
        <v>2932.94925</v>
      </c>
      <c r="L882" s="729"/>
      <c r="M882" s="818"/>
    </row>
    <row r="883" spans="1:13" ht="15">
      <c r="A883" s="714"/>
      <c r="B883" s="563"/>
      <c r="C883" s="443" t="s">
        <v>1202</v>
      </c>
      <c r="D883" s="594" t="s">
        <v>152</v>
      </c>
      <c r="E883" s="79" t="s">
        <v>1204</v>
      </c>
      <c r="F883" s="74">
        <v>2.922</v>
      </c>
      <c r="G883" s="74">
        <v>7.841</v>
      </c>
      <c r="H883" s="504">
        <v>4.9190000000000005</v>
      </c>
      <c r="I883" s="75">
        <v>5.7</v>
      </c>
      <c r="J883" s="76">
        <v>350</v>
      </c>
      <c r="K883" s="18">
        <v>11874.22005</v>
      </c>
      <c r="L883" s="729"/>
      <c r="M883" s="818"/>
    </row>
    <row r="884" spans="1:13" ht="15">
      <c r="A884" s="185"/>
      <c r="B884" s="739" t="s">
        <v>1205</v>
      </c>
      <c r="C884" s="740"/>
      <c r="D884" s="741"/>
      <c r="E884" s="208"/>
      <c r="F884" s="60"/>
      <c r="G884" s="60"/>
      <c r="H884" s="36">
        <f>SUM(H881:H883)</f>
        <v>6.498000000000001</v>
      </c>
      <c r="I884" s="120"/>
      <c r="J884" s="35"/>
      <c r="K884" s="19">
        <f>SUM(K881:K883)</f>
        <v>15685.847099999999</v>
      </c>
      <c r="L884" s="729"/>
      <c r="M884" s="818"/>
    </row>
    <row r="885" spans="1:13" ht="15">
      <c r="A885" s="92">
        <v>310</v>
      </c>
      <c r="B885" s="563"/>
      <c r="C885" s="443" t="s">
        <v>1206</v>
      </c>
      <c r="D885" s="594" t="s">
        <v>152</v>
      </c>
      <c r="E885" s="79" t="s">
        <v>1207</v>
      </c>
      <c r="F885" s="74">
        <v>0</v>
      </c>
      <c r="G885" s="74">
        <v>4.986</v>
      </c>
      <c r="H885" s="504">
        <v>4.986</v>
      </c>
      <c r="I885" s="75">
        <v>4.6</v>
      </c>
      <c r="J885" s="76">
        <v>350</v>
      </c>
      <c r="K885" s="18">
        <v>9713.226599999998</v>
      </c>
      <c r="L885" s="745"/>
      <c r="M885" s="695"/>
    </row>
    <row r="886" spans="1:13" ht="15">
      <c r="A886" s="185"/>
      <c r="B886" s="739" t="s">
        <v>1208</v>
      </c>
      <c r="C886" s="740"/>
      <c r="D886" s="741"/>
      <c r="E886" s="208"/>
      <c r="F886" s="60"/>
      <c r="G886" s="60"/>
      <c r="H886" s="36">
        <f>SUM(H885)</f>
        <v>4.986</v>
      </c>
      <c r="I886" s="120"/>
      <c r="J886" s="35"/>
      <c r="K886" s="19">
        <f>SUM(K885)</f>
        <v>9713.226599999998</v>
      </c>
      <c r="L886" s="720"/>
      <c r="M886" s="695"/>
    </row>
    <row r="887" spans="1:13" ht="15">
      <c r="A887" s="193"/>
      <c r="B887" s="553"/>
      <c r="C887" s="545"/>
      <c r="D887" s="545"/>
      <c r="E887" s="297"/>
      <c r="F887" s="277"/>
      <c r="G887" s="277"/>
      <c r="H887" s="284"/>
      <c r="I887" s="285"/>
      <c r="J887" s="286"/>
      <c r="K887" s="53"/>
      <c r="L887" s="567"/>
      <c r="M887" s="566"/>
    </row>
    <row r="888" spans="1:13" ht="15">
      <c r="A888" s="193"/>
      <c r="B888" s="436"/>
      <c r="C888" s="632"/>
      <c r="D888" s="632"/>
      <c r="E888" s="297"/>
      <c r="F888" s="271"/>
      <c r="G888" s="271"/>
      <c r="H888" s="183"/>
      <c r="I888" s="472"/>
      <c r="J888" s="471"/>
      <c r="K888" s="106"/>
      <c r="L888" s="567"/>
      <c r="M888" s="566"/>
    </row>
    <row r="889" spans="1:13" ht="15">
      <c r="A889" s="738">
        <v>19</v>
      </c>
      <c r="B889" s="731"/>
      <c r="C889" s="731"/>
      <c r="D889" s="731"/>
      <c r="E889" s="731"/>
      <c r="F889" s="731"/>
      <c r="G889" s="731"/>
      <c r="H889" s="731"/>
      <c r="I889" s="731"/>
      <c r="J889" s="731"/>
      <c r="K889" s="731"/>
      <c r="L889" s="567"/>
      <c r="M889" s="566"/>
    </row>
    <row r="890" spans="1:13" ht="15.75" thickBot="1">
      <c r="A890" s="193"/>
      <c r="B890" s="436"/>
      <c r="C890" s="632"/>
      <c r="D890" s="632"/>
      <c r="E890" s="297"/>
      <c r="F890" s="271"/>
      <c r="G890" s="271"/>
      <c r="H890" s="183"/>
      <c r="I890" s="472"/>
      <c r="J890" s="471"/>
      <c r="K890" s="106"/>
      <c r="L890" s="567"/>
      <c r="M890" s="566"/>
    </row>
    <row r="891" spans="1:12" ht="36">
      <c r="A891" s="145" t="s">
        <v>130</v>
      </c>
      <c r="B891" s="146" t="s">
        <v>131</v>
      </c>
      <c r="C891" s="147" t="s">
        <v>132</v>
      </c>
      <c r="D891" s="148" t="s">
        <v>133</v>
      </c>
      <c r="E891" s="147" t="s">
        <v>134</v>
      </c>
      <c r="F891" s="734" t="s">
        <v>135</v>
      </c>
      <c r="G891" s="735"/>
      <c r="H891" s="149" t="s">
        <v>136</v>
      </c>
      <c r="I891" s="150" t="s">
        <v>137</v>
      </c>
      <c r="J891" s="151" t="s">
        <v>138</v>
      </c>
      <c r="K891" s="291" t="s">
        <v>139</v>
      </c>
      <c r="L891" s="152"/>
    </row>
    <row r="892" spans="1:12" ht="15.75" thickBot="1">
      <c r="A892" s="153" t="s">
        <v>140</v>
      </c>
      <c r="B892" s="154"/>
      <c r="C892" s="155"/>
      <c r="D892" s="156"/>
      <c r="E892" s="157"/>
      <c r="F892" s="158" t="s">
        <v>141</v>
      </c>
      <c r="G892" s="159" t="s">
        <v>142</v>
      </c>
      <c r="H892" s="160" t="s">
        <v>143</v>
      </c>
      <c r="I892" s="161" t="s">
        <v>144</v>
      </c>
      <c r="J892" s="162" t="s">
        <v>145</v>
      </c>
      <c r="K892" s="292" t="s">
        <v>146</v>
      </c>
      <c r="L892" s="152"/>
    </row>
    <row r="893" spans="1:12" ht="4.5" customHeight="1">
      <c r="A893" s="343"/>
      <c r="B893" s="164"/>
      <c r="C893" s="165"/>
      <c r="D893" s="164"/>
      <c r="E893" s="164"/>
      <c r="F893" s="167"/>
      <c r="G893" s="167"/>
      <c r="H893" s="167"/>
      <c r="I893" s="168"/>
      <c r="J893" s="165"/>
      <c r="K893" s="169"/>
      <c r="L893" s="152"/>
    </row>
    <row r="894" spans="1:13" ht="15">
      <c r="A894" s="91">
        <v>311</v>
      </c>
      <c r="B894" s="455"/>
      <c r="C894" s="455" t="s">
        <v>1209</v>
      </c>
      <c r="D894" s="455" t="s">
        <v>152</v>
      </c>
      <c r="E894" s="595" t="s">
        <v>1210</v>
      </c>
      <c r="F894" s="596">
        <v>0</v>
      </c>
      <c r="G894" s="218">
        <v>0.228</v>
      </c>
      <c r="H894" s="504">
        <v>0.228</v>
      </c>
      <c r="I894" s="455">
        <v>4.6</v>
      </c>
      <c r="J894" s="455">
        <v>350</v>
      </c>
      <c r="K894" s="18">
        <v>444.16679999999997</v>
      </c>
      <c r="L894" s="745"/>
      <c r="M894" s="695"/>
    </row>
    <row r="895" spans="1:13" ht="15">
      <c r="A895" s="185"/>
      <c r="B895" s="739" t="s">
        <v>1211</v>
      </c>
      <c r="C895" s="740"/>
      <c r="D895" s="741"/>
      <c r="E895" s="208"/>
      <c r="F895" s="60"/>
      <c r="G895" s="60"/>
      <c r="H895" s="36">
        <f>SUM(H894)</f>
        <v>0.228</v>
      </c>
      <c r="I895" s="120"/>
      <c r="J895" s="35"/>
      <c r="K895" s="19">
        <f>SUM(K894)</f>
        <v>444.16679999999997</v>
      </c>
      <c r="L895" s="720"/>
      <c r="M895" s="695"/>
    </row>
    <row r="896" spans="1:12" ht="15">
      <c r="A896" s="700">
        <v>312</v>
      </c>
      <c r="B896" s="456"/>
      <c r="C896" s="456" t="s">
        <v>425</v>
      </c>
      <c r="D896" s="455" t="s">
        <v>152</v>
      </c>
      <c r="E896" s="456" t="s">
        <v>1212</v>
      </c>
      <c r="F896" s="457">
        <v>0</v>
      </c>
      <c r="G896" s="455">
        <v>1.046</v>
      </c>
      <c r="H896" s="504">
        <v>1.046</v>
      </c>
      <c r="I896" s="455">
        <v>4.1</v>
      </c>
      <c r="J896" s="455">
        <v>350</v>
      </c>
      <c r="K896" s="18">
        <v>1816.2221</v>
      </c>
      <c r="L896" s="729"/>
    </row>
    <row r="897" spans="1:12" ht="15">
      <c r="A897" s="751"/>
      <c r="B897" s="456"/>
      <c r="C897" s="456" t="s">
        <v>425</v>
      </c>
      <c r="D897" s="455" t="s">
        <v>152</v>
      </c>
      <c r="E897" s="456" t="s">
        <v>1212</v>
      </c>
      <c r="F897" s="455">
        <v>1.623</v>
      </c>
      <c r="G897" s="455">
        <v>2.077</v>
      </c>
      <c r="H897" s="504">
        <v>0.45399999999999996</v>
      </c>
      <c r="I897" s="455">
        <v>4.1</v>
      </c>
      <c r="J897" s="455">
        <v>350</v>
      </c>
      <c r="K897" s="18">
        <v>788.3028999999998</v>
      </c>
      <c r="L897" s="729"/>
    </row>
    <row r="898" spans="1:12" ht="15">
      <c r="A898" s="751"/>
      <c r="B898" s="456"/>
      <c r="C898" s="456" t="s">
        <v>425</v>
      </c>
      <c r="D898" s="455" t="s">
        <v>152</v>
      </c>
      <c r="E898" s="456" t="s">
        <v>1212</v>
      </c>
      <c r="F898" s="455">
        <v>1.046</v>
      </c>
      <c r="G898" s="455">
        <v>1.555</v>
      </c>
      <c r="H898" s="504">
        <v>0.5089999999999999</v>
      </c>
      <c r="I898" s="455">
        <v>4.1</v>
      </c>
      <c r="J898" s="455">
        <v>500</v>
      </c>
      <c r="K898" s="18">
        <v>1262.5744999999997</v>
      </c>
      <c r="L898" s="729"/>
    </row>
    <row r="899" spans="1:12" ht="15">
      <c r="A899" s="709"/>
      <c r="B899" s="739" t="s">
        <v>650</v>
      </c>
      <c r="C899" s="740"/>
      <c r="D899" s="741"/>
      <c r="E899" s="208"/>
      <c r="F899" s="60"/>
      <c r="G899" s="60"/>
      <c r="H899" s="36">
        <f>SUM(H896:H898)</f>
        <v>2.009</v>
      </c>
      <c r="I899" s="120"/>
      <c r="J899" s="35"/>
      <c r="K899" s="19">
        <f>SUM(K896:K898)</f>
        <v>3867.0994999999994</v>
      </c>
      <c r="L899" s="729"/>
    </row>
    <row r="900" spans="1:13" ht="15">
      <c r="A900" s="322">
        <v>313</v>
      </c>
      <c r="B900" s="597"/>
      <c r="C900" s="597" t="s">
        <v>1213</v>
      </c>
      <c r="D900" s="598" t="s">
        <v>152</v>
      </c>
      <c r="E900" s="597" t="s">
        <v>1214</v>
      </c>
      <c r="F900" s="457">
        <v>0</v>
      </c>
      <c r="G900" s="456">
        <v>3.645</v>
      </c>
      <c r="H900" s="456">
        <v>3.645</v>
      </c>
      <c r="I900" s="455">
        <v>4.9</v>
      </c>
      <c r="J900" s="455">
        <v>350</v>
      </c>
      <c r="K900" s="72">
        <v>7563.921750000001</v>
      </c>
      <c r="L900" s="745"/>
      <c r="M900" s="695"/>
    </row>
    <row r="901" spans="1:13" ht="15">
      <c r="A901" s="230"/>
      <c r="B901" s="739" t="s">
        <v>1120</v>
      </c>
      <c r="C901" s="740"/>
      <c r="D901" s="741"/>
      <c r="E901" s="208"/>
      <c r="F901" s="60"/>
      <c r="G901" s="60"/>
      <c r="H901" s="36">
        <f>SUM(H900)</f>
        <v>3.645</v>
      </c>
      <c r="I901" s="120"/>
      <c r="J901" s="35"/>
      <c r="K901" s="19">
        <f>SUM(K900)</f>
        <v>7563.921750000001</v>
      </c>
      <c r="L901" s="720"/>
      <c r="M901" s="695"/>
    </row>
    <row r="902" spans="1:12" ht="15">
      <c r="A902" s="815">
        <v>314</v>
      </c>
      <c r="B902" s="597"/>
      <c r="C902" s="597" t="s">
        <v>1215</v>
      </c>
      <c r="D902" s="598" t="s">
        <v>152</v>
      </c>
      <c r="E902" s="597" t="s">
        <v>1214</v>
      </c>
      <c r="F902" s="457">
        <v>0</v>
      </c>
      <c r="G902" s="456">
        <v>0.125</v>
      </c>
      <c r="H902" s="456">
        <v>0.125</v>
      </c>
      <c r="I902" s="455">
        <v>5.9</v>
      </c>
      <c r="J902" s="455">
        <v>350</v>
      </c>
      <c r="K902" s="72">
        <v>312.33125</v>
      </c>
      <c r="L902" s="729"/>
    </row>
    <row r="903" spans="1:12" ht="15">
      <c r="A903" s="816"/>
      <c r="B903" s="597"/>
      <c r="C903" s="597" t="s">
        <v>1215</v>
      </c>
      <c r="D903" s="598" t="s">
        <v>152</v>
      </c>
      <c r="E903" s="597" t="s">
        <v>1214</v>
      </c>
      <c r="F903" s="455">
        <v>0.195</v>
      </c>
      <c r="G903" s="456">
        <v>0.622</v>
      </c>
      <c r="H903" s="456">
        <v>0.427</v>
      </c>
      <c r="I903" s="455">
        <v>5.9</v>
      </c>
      <c r="J903" s="455">
        <v>350</v>
      </c>
      <c r="K903" s="72">
        <v>1066.9235500000002</v>
      </c>
      <c r="L903" s="729"/>
    </row>
    <row r="904" spans="1:12" ht="15">
      <c r="A904" s="817"/>
      <c r="B904" s="739" t="s">
        <v>1216</v>
      </c>
      <c r="C904" s="740"/>
      <c r="D904" s="741"/>
      <c r="E904" s="208"/>
      <c r="F904" s="60"/>
      <c r="G904" s="60"/>
      <c r="H904" s="36">
        <f>SUM(H902:H903)</f>
        <v>0.552</v>
      </c>
      <c r="I904" s="120"/>
      <c r="J904" s="35"/>
      <c r="K904" s="19">
        <f>SUM(K902:K903)</f>
        <v>1379.2548000000002</v>
      </c>
      <c r="L904" s="729"/>
    </row>
    <row r="905" spans="1:12" ht="15">
      <c r="A905" s="700">
        <v>315</v>
      </c>
      <c r="B905" s="597"/>
      <c r="C905" s="597" t="s">
        <v>1217</v>
      </c>
      <c r="D905" s="598" t="s">
        <v>152</v>
      </c>
      <c r="E905" s="597" t="s">
        <v>1218</v>
      </c>
      <c r="F905" s="457">
        <v>0</v>
      </c>
      <c r="G905" s="456">
        <v>0.753</v>
      </c>
      <c r="H905" s="456">
        <v>0.753</v>
      </c>
      <c r="I905" s="455">
        <v>4.6</v>
      </c>
      <c r="J905" s="455">
        <v>350</v>
      </c>
      <c r="K905" s="72">
        <v>1466.9192999999998</v>
      </c>
      <c r="L905" s="729"/>
    </row>
    <row r="906" spans="1:12" ht="15">
      <c r="A906" s="751"/>
      <c r="B906" s="597"/>
      <c r="C906" s="597" t="s">
        <v>1217</v>
      </c>
      <c r="D906" s="598" t="s">
        <v>152</v>
      </c>
      <c r="E906" s="597" t="s">
        <v>1218</v>
      </c>
      <c r="F906" s="455">
        <v>0.753</v>
      </c>
      <c r="G906" s="456">
        <v>1.203</v>
      </c>
      <c r="H906" s="599">
        <v>0.45000000000000007</v>
      </c>
      <c r="I906" s="455">
        <v>4.5</v>
      </c>
      <c r="J906" s="455">
        <v>500</v>
      </c>
      <c r="K906" s="72">
        <v>1225.1250000000002</v>
      </c>
      <c r="L906" s="729"/>
    </row>
    <row r="907" spans="1:12" ht="15">
      <c r="A907" s="709"/>
      <c r="B907" s="739" t="s">
        <v>1219</v>
      </c>
      <c r="C907" s="740"/>
      <c r="D907" s="741"/>
      <c r="E907" s="208"/>
      <c r="F907" s="60"/>
      <c r="G907" s="60"/>
      <c r="H907" s="36">
        <f>SUM(H905:H906)</f>
        <v>1.203</v>
      </c>
      <c r="I907" s="120"/>
      <c r="J907" s="35"/>
      <c r="K907" s="19">
        <f>SUM(K905:K906)</f>
        <v>2692.0443</v>
      </c>
      <c r="L907" s="729"/>
    </row>
    <row r="908" spans="1:12" ht="15">
      <c r="A908" s="700">
        <v>316</v>
      </c>
      <c r="B908" s="597"/>
      <c r="C908" s="597" t="s">
        <v>1220</v>
      </c>
      <c r="D908" s="598" t="s">
        <v>152</v>
      </c>
      <c r="E908" s="597" t="s">
        <v>1221</v>
      </c>
      <c r="F908" s="457">
        <v>1.23</v>
      </c>
      <c r="G908" s="456">
        <v>1.345</v>
      </c>
      <c r="H908" s="456">
        <v>0.11499999999999999</v>
      </c>
      <c r="I908" s="455">
        <v>5.4</v>
      </c>
      <c r="J908" s="455">
        <v>500</v>
      </c>
      <c r="K908" s="32">
        <v>375.705</v>
      </c>
      <c r="L908" s="729"/>
    </row>
    <row r="909" spans="1:12" ht="15">
      <c r="A909" s="751"/>
      <c r="B909" s="597"/>
      <c r="C909" s="597" t="s">
        <v>1220</v>
      </c>
      <c r="D909" s="598" t="s">
        <v>152</v>
      </c>
      <c r="E909" s="597" t="s">
        <v>1221</v>
      </c>
      <c r="F909" s="457">
        <v>1.351</v>
      </c>
      <c r="G909" s="456">
        <v>1.93</v>
      </c>
      <c r="H909" s="456">
        <v>0.579</v>
      </c>
      <c r="I909" s="455">
        <v>5.4</v>
      </c>
      <c r="J909" s="455">
        <v>500</v>
      </c>
      <c r="K909" s="32">
        <v>1891.5929999999998</v>
      </c>
      <c r="L909" s="729"/>
    </row>
    <row r="910" spans="1:12" ht="15">
      <c r="A910" s="751"/>
      <c r="B910" s="597"/>
      <c r="C910" s="597" t="s">
        <v>1220</v>
      </c>
      <c r="D910" s="598" t="s">
        <v>152</v>
      </c>
      <c r="E910" s="597" t="s">
        <v>1221</v>
      </c>
      <c r="F910" s="457">
        <v>1.93</v>
      </c>
      <c r="G910" s="599">
        <v>2.26</v>
      </c>
      <c r="H910" s="599">
        <v>0.32999999999999985</v>
      </c>
      <c r="I910" s="455">
        <v>4.4</v>
      </c>
      <c r="J910" s="455">
        <v>350</v>
      </c>
      <c r="K910" s="32">
        <v>614.9219999999998</v>
      </c>
      <c r="L910" s="729"/>
    </row>
    <row r="911" spans="1:12" ht="15">
      <c r="A911" s="709"/>
      <c r="B911" s="739" t="s">
        <v>1222</v>
      </c>
      <c r="C911" s="740"/>
      <c r="D911" s="741"/>
      <c r="E911" s="208"/>
      <c r="F911" s="60"/>
      <c r="G911" s="60"/>
      <c r="H911" s="36">
        <f>SUM(H908:H910)</f>
        <v>1.0239999999999998</v>
      </c>
      <c r="I911" s="120"/>
      <c r="J911" s="35"/>
      <c r="K911" s="19">
        <f>SUM(K908:K910)</f>
        <v>2882.2199999999993</v>
      </c>
      <c r="L911" s="729"/>
    </row>
    <row r="912" spans="1:13" ht="15">
      <c r="A912" s="494">
        <v>317</v>
      </c>
      <c r="B912" s="597"/>
      <c r="C912" s="597" t="s">
        <v>1223</v>
      </c>
      <c r="D912" s="598" t="s">
        <v>152</v>
      </c>
      <c r="E912" s="597" t="s">
        <v>1224</v>
      </c>
      <c r="F912" s="457">
        <v>0.38</v>
      </c>
      <c r="G912" s="599">
        <v>0.91</v>
      </c>
      <c r="H912" s="599">
        <v>0.53</v>
      </c>
      <c r="I912" s="455">
        <v>4.5</v>
      </c>
      <c r="J912" s="455">
        <v>350</v>
      </c>
      <c r="K912" s="32">
        <v>1010.0475000000001</v>
      </c>
      <c r="L912" s="745"/>
      <c r="M912" s="695"/>
    </row>
    <row r="913" spans="1:13" ht="15">
      <c r="A913" s="569"/>
      <c r="B913" s="739" t="s">
        <v>1225</v>
      </c>
      <c r="C913" s="740"/>
      <c r="D913" s="741"/>
      <c r="E913" s="208"/>
      <c r="F913" s="60"/>
      <c r="G913" s="60"/>
      <c r="H913" s="36">
        <f>SUM(H912)</f>
        <v>0.53</v>
      </c>
      <c r="I913" s="120"/>
      <c r="J913" s="35"/>
      <c r="K913" s="19">
        <f>SUM(K912)</f>
        <v>1010.0475000000001</v>
      </c>
      <c r="L913" s="720"/>
      <c r="M913" s="695"/>
    </row>
    <row r="914" spans="1:13" ht="15">
      <c r="A914" s="564">
        <v>318</v>
      </c>
      <c r="B914" s="597"/>
      <c r="C914" s="597" t="s">
        <v>1226</v>
      </c>
      <c r="D914" s="598" t="s">
        <v>152</v>
      </c>
      <c r="E914" s="597" t="s">
        <v>1227</v>
      </c>
      <c r="F914" s="455">
        <v>3.006</v>
      </c>
      <c r="G914" s="599">
        <v>3.51</v>
      </c>
      <c r="H914" s="599">
        <v>0.504</v>
      </c>
      <c r="I914" s="455">
        <v>4.9</v>
      </c>
      <c r="J914" s="455">
        <v>350</v>
      </c>
      <c r="K914" s="32">
        <v>1045.8756</v>
      </c>
      <c r="L914" s="745"/>
      <c r="M914" s="695"/>
    </row>
    <row r="915" spans="1:13" ht="15">
      <c r="A915" s="570"/>
      <c r="B915" s="739" t="s">
        <v>1228</v>
      </c>
      <c r="C915" s="740"/>
      <c r="D915" s="741"/>
      <c r="E915" s="208"/>
      <c r="F915" s="60"/>
      <c r="G915" s="60"/>
      <c r="H915" s="36">
        <f>SUM(H914)</f>
        <v>0.504</v>
      </c>
      <c r="I915" s="120"/>
      <c r="J915" s="35"/>
      <c r="K915" s="19">
        <f>SUM(K914)</f>
        <v>1045.8756</v>
      </c>
      <c r="L915" s="720"/>
      <c r="M915" s="695"/>
    </row>
    <row r="916" spans="1:13" ht="15">
      <c r="A916" s="700">
        <v>319</v>
      </c>
      <c r="B916" s="597"/>
      <c r="C916" s="597" t="s">
        <v>1229</v>
      </c>
      <c r="D916" s="598" t="s">
        <v>152</v>
      </c>
      <c r="E916" s="597" t="s">
        <v>1230</v>
      </c>
      <c r="F916" s="455">
        <v>0.682</v>
      </c>
      <c r="G916" s="456">
        <v>0.956</v>
      </c>
      <c r="H916" s="456">
        <v>0.2739999999999999</v>
      </c>
      <c r="I916" s="455">
        <v>4.5</v>
      </c>
      <c r="J916" s="455">
        <v>500</v>
      </c>
      <c r="K916" s="72">
        <v>745.9649999999997</v>
      </c>
      <c r="L916" s="745"/>
      <c r="M916" s="695"/>
    </row>
    <row r="917" spans="1:13" ht="15">
      <c r="A917" s="709"/>
      <c r="B917" s="739" t="s">
        <v>1231</v>
      </c>
      <c r="C917" s="740"/>
      <c r="D917" s="741"/>
      <c r="E917" s="208"/>
      <c r="F917" s="60"/>
      <c r="G917" s="60"/>
      <c r="H917" s="36">
        <f>SUM(H916)</f>
        <v>0.2739999999999999</v>
      </c>
      <c r="I917" s="120"/>
      <c r="J917" s="35"/>
      <c r="K917" s="19">
        <f>SUM(K916)</f>
        <v>745.9649999999997</v>
      </c>
      <c r="L917" s="720"/>
      <c r="M917" s="695"/>
    </row>
    <row r="918" spans="1:13" ht="15">
      <c r="A918" s="700">
        <v>320</v>
      </c>
      <c r="B918" s="597"/>
      <c r="C918" s="597" t="s">
        <v>1232</v>
      </c>
      <c r="D918" s="598" t="s">
        <v>152</v>
      </c>
      <c r="E918" s="597" t="s">
        <v>1233</v>
      </c>
      <c r="F918" s="457">
        <v>0</v>
      </c>
      <c r="G918" s="456">
        <v>0.348</v>
      </c>
      <c r="H918" s="456">
        <v>0.348</v>
      </c>
      <c r="I918" s="455">
        <v>3.5</v>
      </c>
      <c r="J918" s="455">
        <v>230</v>
      </c>
      <c r="K918" s="72">
        <v>338.96939999999995</v>
      </c>
      <c r="L918" s="745"/>
      <c r="M918" s="695"/>
    </row>
    <row r="919" spans="1:13" ht="15">
      <c r="A919" s="709"/>
      <c r="B919" s="739" t="s">
        <v>1234</v>
      </c>
      <c r="C919" s="740"/>
      <c r="D919" s="741"/>
      <c r="E919" s="208"/>
      <c r="F919" s="60"/>
      <c r="G919" s="60"/>
      <c r="H919" s="36">
        <f>SUM(H918)</f>
        <v>0.348</v>
      </c>
      <c r="I919" s="120"/>
      <c r="J919" s="35"/>
      <c r="K919" s="19">
        <f>SUM(K918)</f>
        <v>338.96939999999995</v>
      </c>
      <c r="L919" s="720"/>
      <c r="M919" s="695"/>
    </row>
    <row r="920" spans="1:13" ht="15">
      <c r="A920" s="700">
        <v>321</v>
      </c>
      <c r="B920" s="597"/>
      <c r="C920" s="597" t="s">
        <v>892</v>
      </c>
      <c r="D920" s="598" t="s">
        <v>152</v>
      </c>
      <c r="E920" s="597" t="s">
        <v>1235</v>
      </c>
      <c r="F920" s="599">
        <v>0</v>
      </c>
      <c r="G920" s="456">
        <v>0.343</v>
      </c>
      <c r="H920" s="456">
        <v>0.343</v>
      </c>
      <c r="I920" s="455">
        <v>3.5</v>
      </c>
      <c r="J920" s="455">
        <v>300</v>
      </c>
      <c r="K920" s="72">
        <v>435.78150000000005</v>
      </c>
      <c r="L920" s="745"/>
      <c r="M920" s="695"/>
    </row>
    <row r="921" spans="1:13" ht="15">
      <c r="A921" s="709"/>
      <c r="B921" s="739" t="s">
        <v>894</v>
      </c>
      <c r="C921" s="740"/>
      <c r="D921" s="741"/>
      <c r="E921" s="208"/>
      <c r="F921" s="60"/>
      <c r="G921" s="60"/>
      <c r="H921" s="36">
        <f>SUM(H920)</f>
        <v>0.343</v>
      </c>
      <c r="I921" s="120"/>
      <c r="J921" s="35"/>
      <c r="K921" s="19">
        <f>SUM(K920)</f>
        <v>435.78150000000005</v>
      </c>
      <c r="L921" s="720"/>
      <c r="M921" s="695"/>
    </row>
    <row r="922" spans="1:12" ht="15">
      <c r="A922" s="494">
        <v>322</v>
      </c>
      <c r="B922" s="14"/>
      <c r="C922" s="32" t="s">
        <v>224</v>
      </c>
      <c r="D922" s="14" t="s">
        <v>148</v>
      </c>
      <c r="E922" s="294" t="s">
        <v>1244</v>
      </c>
      <c r="F922" s="60">
        <v>1.2</v>
      </c>
      <c r="G922" s="60">
        <v>2.324</v>
      </c>
      <c r="H922" s="33">
        <f>G922-F922</f>
        <v>1.1239999999999999</v>
      </c>
      <c r="I922" s="34">
        <v>5.9</v>
      </c>
      <c r="J922" s="35">
        <v>400</v>
      </c>
      <c r="K922" s="18">
        <f>SUM(H922*I922*J922)</f>
        <v>2652.64</v>
      </c>
      <c r="L922" s="729"/>
    </row>
    <row r="923" spans="1:12" ht="15">
      <c r="A923" s="569"/>
      <c r="B923" s="14"/>
      <c r="C923" s="32" t="s">
        <v>224</v>
      </c>
      <c r="D923" s="14" t="s">
        <v>148</v>
      </c>
      <c r="E923" s="59" t="s">
        <v>1245</v>
      </c>
      <c r="F923" s="60">
        <v>2.418</v>
      </c>
      <c r="G923" s="60">
        <v>4.92</v>
      </c>
      <c r="H923" s="33">
        <f>G923-F923</f>
        <v>2.502</v>
      </c>
      <c r="I923" s="34">
        <v>5.9</v>
      </c>
      <c r="J923" s="35">
        <v>400</v>
      </c>
      <c r="K923" s="18">
        <f>SUM(H923*I923*J923)</f>
        <v>5904.719999999999</v>
      </c>
      <c r="L923" s="720"/>
    </row>
    <row r="924" spans="1:12" ht="15">
      <c r="A924" s="569"/>
      <c r="B924" s="14"/>
      <c r="C924" s="32" t="s">
        <v>224</v>
      </c>
      <c r="D924" s="14" t="s">
        <v>148</v>
      </c>
      <c r="E924" s="59" t="s">
        <v>1246</v>
      </c>
      <c r="F924" s="60">
        <v>8.4</v>
      </c>
      <c r="G924" s="60">
        <v>9.49</v>
      </c>
      <c r="H924" s="33">
        <f>G924-F924</f>
        <v>1.0899999999999999</v>
      </c>
      <c r="I924" s="34">
        <v>5.9</v>
      </c>
      <c r="J924" s="35">
        <v>400</v>
      </c>
      <c r="K924" s="18">
        <f>SUM(H924*I924*J924)</f>
        <v>2572.3999999999996</v>
      </c>
      <c r="L924" s="720"/>
    </row>
    <row r="925" spans="1:12" ht="15">
      <c r="A925" s="570"/>
      <c r="B925" s="739" t="s">
        <v>225</v>
      </c>
      <c r="C925" s="740"/>
      <c r="D925" s="741"/>
      <c r="E925" s="59"/>
      <c r="F925" s="60"/>
      <c r="G925" s="60"/>
      <c r="H925" s="36">
        <f>SUM(H922:H924)</f>
        <v>4.715999999999999</v>
      </c>
      <c r="I925" s="34"/>
      <c r="J925" s="35"/>
      <c r="K925" s="19">
        <f>SUM(K922:K924)</f>
        <v>11129.759999999998</v>
      </c>
      <c r="L925" s="720"/>
    </row>
    <row r="926" spans="1:12" ht="15">
      <c r="A926" s="569">
        <v>323</v>
      </c>
      <c r="B926" s="14"/>
      <c r="C926" s="32" t="s">
        <v>873</v>
      </c>
      <c r="D926" s="14" t="s">
        <v>783</v>
      </c>
      <c r="E926" s="59" t="s">
        <v>1247</v>
      </c>
      <c r="F926" s="60">
        <v>4.413</v>
      </c>
      <c r="G926" s="60">
        <v>4.649</v>
      </c>
      <c r="H926" s="33">
        <f>G926-F926</f>
        <v>0.23599999999999977</v>
      </c>
      <c r="I926" s="120">
        <v>6.6</v>
      </c>
      <c r="J926" s="35">
        <v>1170</v>
      </c>
      <c r="K926" s="18">
        <f>SUM(H926*I926*J926)</f>
        <v>1822.391999999998</v>
      </c>
      <c r="L926" s="729"/>
    </row>
    <row r="927" spans="1:12" ht="15">
      <c r="A927" s="569"/>
      <c r="B927" s="116"/>
      <c r="C927" s="32" t="s">
        <v>873</v>
      </c>
      <c r="D927" s="14" t="s">
        <v>783</v>
      </c>
      <c r="E927" s="59" t="s">
        <v>1249</v>
      </c>
      <c r="F927" s="60">
        <v>1.444</v>
      </c>
      <c r="G927" s="60">
        <v>2.82</v>
      </c>
      <c r="H927" s="33">
        <f>G927-F927</f>
        <v>1.376</v>
      </c>
      <c r="I927" s="120">
        <v>6.6</v>
      </c>
      <c r="J927" s="35">
        <v>850</v>
      </c>
      <c r="K927" s="18">
        <f>SUM(H927*I927*J927)</f>
        <v>7719.359999999999</v>
      </c>
      <c r="L927" s="820"/>
    </row>
    <row r="928" spans="1:12" ht="15">
      <c r="A928" s="569"/>
      <c r="B928" s="739" t="s">
        <v>875</v>
      </c>
      <c r="C928" s="740"/>
      <c r="D928" s="741"/>
      <c r="E928" s="59"/>
      <c r="F928" s="60"/>
      <c r="G928" s="60"/>
      <c r="H928" s="36">
        <f>SUM(H926:H927)</f>
        <v>1.6119999999999997</v>
      </c>
      <c r="I928" s="121"/>
      <c r="J928" s="38"/>
      <c r="K928" s="19">
        <f>SUM(K926:K927)</f>
        <v>9541.751999999997</v>
      </c>
      <c r="L928" s="820"/>
    </row>
    <row r="929" spans="1:13" ht="15">
      <c r="A929" s="494">
        <v>324</v>
      </c>
      <c r="B929" s="39"/>
      <c r="C929" s="39" t="s">
        <v>276</v>
      </c>
      <c r="D929" s="14" t="s">
        <v>148</v>
      </c>
      <c r="E929" s="51" t="s">
        <v>1253</v>
      </c>
      <c r="F929" s="25">
        <v>1.318</v>
      </c>
      <c r="G929" s="25">
        <v>2.513</v>
      </c>
      <c r="H929" s="25">
        <f>G929-F929</f>
        <v>1.1949999999999998</v>
      </c>
      <c r="I929" s="119">
        <v>5.8</v>
      </c>
      <c r="J929" s="39">
        <v>500</v>
      </c>
      <c r="K929" s="18">
        <f>SUM(H929*I929*J929)</f>
        <v>3465.4999999999995</v>
      </c>
      <c r="L929" s="745"/>
      <c r="M929" s="695"/>
    </row>
    <row r="930" spans="1:13" ht="15">
      <c r="A930" s="569"/>
      <c r="B930" s="739" t="s">
        <v>278</v>
      </c>
      <c r="C930" s="740"/>
      <c r="D930" s="741"/>
      <c r="E930" s="51"/>
      <c r="F930" s="25"/>
      <c r="G930" s="600"/>
      <c r="H930" s="54">
        <f>SUM(H929)</f>
        <v>1.1949999999999998</v>
      </c>
      <c r="I930" s="127"/>
      <c r="J930" s="565"/>
      <c r="K930" s="19">
        <f>SUM(K929)</f>
        <v>3465.4999999999995</v>
      </c>
      <c r="L930" s="720"/>
      <c r="M930" s="695"/>
    </row>
    <row r="931" spans="1:13" ht="15">
      <c r="A931" s="494">
        <v>325</v>
      </c>
      <c r="B931" s="14" t="s">
        <v>1174</v>
      </c>
      <c r="C931" s="32" t="s">
        <v>286</v>
      </c>
      <c r="D931" s="14" t="s">
        <v>148</v>
      </c>
      <c r="E931" s="59" t="s">
        <v>860</v>
      </c>
      <c r="F931" s="60">
        <v>6.345</v>
      </c>
      <c r="G931" s="219">
        <v>6.389</v>
      </c>
      <c r="H931" s="33">
        <f>G931-F931</f>
        <v>0.04400000000000048</v>
      </c>
      <c r="I931" s="34">
        <v>6.1</v>
      </c>
      <c r="J931" s="35">
        <v>400</v>
      </c>
      <c r="K931" s="18">
        <f>SUM(H931*I931*J931)</f>
        <v>107.36000000000116</v>
      </c>
      <c r="L931" s="745"/>
      <c r="M931" s="695"/>
    </row>
    <row r="932" spans="1:13" ht="15">
      <c r="A932" s="570"/>
      <c r="B932" s="739" t="s">
        <v>288</v>
      </c>
      <c r="C932" s="740"/>
      <c r="D932" s="741"/>
      <c r="E932" s="59"/>
      <c r="F932" s="60"/>
      <c r="G932" s="219"/>
      <c r="H932" s="36">
        <f>SUM(H931)</f>
        <v>0.04400000000000048</v>
      </c>
      <c r="I932" s="37"/>
      <c r="J932" s="38"/>
      <c r="K932" s="19">
        <f>SUM(K931)</f>
        <v>107.36000000000116</v>
      </c>
      <c r="L932" s="720"/>
      <c r="M932" s="695"/>
    </row>
    <row r="933" spans="1:12" ht="15">
      <c r="A933" s="569">
        <v>326</v>
      </c>
      <c r="B933" s="14" t="s">
        <v>1174</v>
      </c>
      <c r="C933" s="39" t="s">
        <v>295</v>
      </c>
      <c r="D933" s="14" t="s">
        <v>148</v>
      </c>
      <c r="E933" s="51" t="s">
        <v>1254</v>
      </c>
      <c r="F933" s="25">
        <v>2.87</v>
      </c>
      <c r="G933" s="25">
        <v>3.342</v>
      </c>
      <c r="H933" s="25">
        <f>G933-F933</f>
        <v>0.472</v>
      </c>
      <c r="I933" s="119">
        <v>5.6</v>
      </c>
      <c r="J933" s="39">
        <v>682</v>
      </c>
      <c r="K933" s="18">
        <f>SUM(H933*I933*J933)</f>
        <v>1802.6624</v>
      </c>
      <c r="L933" s="729"/>
    </row>
    <row r="934" spans="1:12" ht="15">
      <c r="A934" s="569"/>
      <c r="B934" s="14" t="s">
        <v>1174</v>
      </c>
      <c r="C934" s="39" t="s">
        <v>295</v>
      </c>
      <c r="D934" s="14" t="s">
        <v>148</v>
      </c>
      <c r="E934" s="51" t="s">
        <v>1255</v>
      </c>
      <c r="F934" s="25">
        <v>4.409</v>
      </c>
      <c r="G934" s="25">
        <v>4.744</v>
      </c>
      <c r="H934" s="25">
        <f>G934-F934</f>
        <v>0.33499999999999996</v>
      </c>
      <c r="I934" s="119">
        <v>5.6</v>
      </c>
      <c r="J934" s="39">
        <v>698</v>
      </c>
      <c r="K934" s="18">
        <f>SUM(H934*I934*J934)</f>
        <v>1309.4479999999999</v>
      </c>
      <c r="L934" s="820"/>
    </row>
    <row r="935" spans="1:12" ht="15">
      <c r="A935" s="569"/>
      <c r="B935" s="739" t="s">
        <v>298</v>
      </c>
      <c r="C935" s="740"/>
      <c r="D935" s="741"/>
      <c r="E935" s="51"/>
      <c r="F935" s="25"/>
      <c r="G935" s="25"/>
      <c r="H935" s="54">
        <f>SUM(H933:H934)</f>
        <v>0.8069999999999999</v>
      </c>
      <c r="I935" s="127"/>
      <c r="J935" s="565"/>
      <c r="K935" s="19">
        <f>SUM(K933:K934)</f>
        <v>3112.1103999999996</v>
      </c>
      <c r="L935" s="820"/>
    </row>
    <row r="936" spans="1:13" ht="15">
      <c r="A936" s="494">
        <v>327</v>
      </c>
      <c r="B936" s="14"/>
      <c r="C936" s="32" t="s">
        <v>324</v>
      </c>
      <c r="D936" s="14" t="s">
        <v>148</v>
      </c>
      <c r="E936" s="206" t="s">
        <v>1256</v>
      </c>
      <c r="F936" s="60">
        <v>2.265</v>
      </c>
      <c r="G936" s="60">
        <v>3.621</v>
      </c>
      <c r="H936" s="33">
        <f>G936-F936</f>
        <v>1.3559999999999999</v>
      </c>
      <c r="I936" s="34">
        <v>5</v>
      </c>
      <c r="J936" s="35">
        <v>425</v>
      </c>
      <c r="K936" s="18">
        <f>SUM(H936*I936*J936)</f>
        <v>2881.4999999999995</v>
      </c>
      <c r="L936" s="745"/>
      <c r="M936" s="695"/>
    </row>
    <row r="937" spans="1:13" ht="15">
      <c r="A937" s="570"/>
      <c r="B937" s="739" t="s">
        <v>328</v>
      </c>
      <c r="C937" s="740"/>
      <c r="D937" s="741"/>
      <c r="E937" s="206"/>
      <c r="F937" s="60"/>
      <c r="G937" s="60"/>
      <c r="H937" s="36">
        <f>SUM(H936)</f>
        <v>1.3559999999999999</v>
      </c>
      <c r="I937" s="37"/>
      <c r="J937" s="38"/>
      <c r="K937" s="19">
        <f>SUM(K936)</f>
        <v>2881.4999999999995</v>
      </c>
      <c r="L937" s="720"/>
      <c r="M937" s="695"/>
    </row>
    <row r="938" spans="1:13" ht="15">
      <c r="A938" s="569">
        <v>328</v>
      </c>
      <c r="B938" s="14" t="s">
        <v>1174</v>
      </c>
      <c r="C938" s="39" t="s">
        <v>377</v>
      </c>
      <c r="D938" s="14" t="s">
        <v>148</v>
      </c>
      <c r="E938" s="51" t="s">
        <v>1257</v>
      </c>
      <c r="F938" s="25">
        <v>0</v>
      </c>
      <c r="G938" s="25">
        <v>1.253</v>
      </c>
      <c r="H938" s="25">
        <f>G938-F938</f>
        <v>1.253</v>
      </c>
      <c r="I938" s="119">
        <v>4.3</v>
      </c>
      <c r="J938" s="39">
        <v>638</v>
      </c>
      <c r="K938" s="18">
        <f>SUM(H938*I938*J938)</f>
        <v>3437.4801999999995</v>
      </c>
      <c r="L938" s="745"/>
      <c r="M938" s="695"/>
    </row>
    <row r="939" spans="1:13" ht="15">
      <c r="A939" s="570"/>
      <c r="B939" s="739" t="s">
        <v>639</v>
      </c>
      <c r="C939" s="740"/>
      <c r="D939" s="741"/>
      <c r="E939" s="51"/>
      <c r="F939" s="25"/>
      <c r="G939" s="25"/>
      <c r="H939" s="54">
        <f>SUM(H938)</f>
        <v>1.253</v>
      </c>
      <c r="I939" s="127"/>
      <c r="J939" s="565"/>
      <c r="K939" s="19">
        <f>SUM(K938)</f>
        <v>3437.4801999999995</v>
      </c>
      <c r="L939" s="720"/>
      <c r="M939" s="695"/>
    </row>
    <row r="940" spans="1:13" ht="15">
      <c r="A940" s="569">
        <v>329</v>
      </c>
      <c r="B940" s="597"/>
      <c r="C940" s="32" t="s">
        <v>517</v>
      </c>
      <c r="D940" s="14" t="s">
        <v>148</v>
      </c>
      <c r="E940" s="206" t="s">
        <v>1260</v>
      </c>
      <c r="F940" s="60">
        <v>10.78</v>
      </c>
      <c r="G940" s="60">
        <v>12.33</v>
      </c>
      <c r="H940" s="33">
        <f>G940-F940</f>
        <v>1.5500000000000007</v>
      </c>
      <c r="I940" s="34">
        <v>4.6</v>
      </c>
      <c r="J940" s="35">
        <v>270</v>
      </c>
      <c r="K940" s="18">
        <f>SUM(H940*I940*J940)</f>
        <v>1925.1000000000006</v>
      </c>
      <c r="L940" s="745"/>
      <c r="M940" s="695"/>
    </row>
    <row r="941" spans="1:13" ht="15">
      <c r="A941" s="570"/>
      <c r="B941" s="739" t="s">
        <v>254</v>
      </c>
      <c r="C941" s="740"/>
      <c r="D941" s="741"/>
      <c r="E941" s="206"/>
      <c r="F941" s="60"/>
      <c r="G941" s="60"/>
      <c r="H941" s="36">
        <f>SUM(H940)</f>
        <v>1.5500000000000007</v>
      </c>
      <c r="I941" s="37"/>
      <c r="J941" s="38"/>
      <c r="K941" s="19">
        <f>SUM(K940)</f>
        <v>1925.1000000000006</v>
      </c>
      <c r="L941" s="720"/>
      <c r="M941" s="695"/>
    </row>
    <row r="942" spans="1:13" ht="15">
      <c r="A942" s="569">
        <v>330</v>
      </c>
      <c r="B942" s="14" t="s">
        <v>1262</v>
      </c>
      <c r="C942" s="32" t="s">
        <v>279</v>
      </c>
      <c r="D942" s="14" t="s">
        <v>783</v>
      </c>
      <c r="E942" s="59" t="s">
        <v>1263</v>
      </c>
      <c r="F942" s="60">
        <v>1.865</v>
      </c>
      <c r="G942" s="60">
        <v>2.695</v>
      </c>
      <c r="H942" s="33">
        <f>G942-F942</f>
        <v>0.8299999999999998</v>
      </c>
      <c r="I942" s="120">
        <v>5.8</v>
      </c>
      <c r="J942" s="35">
        <v>500</v>
      </c>
      <c r="K942" s="18">
        <f>SUM(H942*I942*J942)</f>
        <v>2406.9999999999995</v>
      </c>
      <c r="L942" s="745"/>
      <c r="M942" s="695"/>
    </row>
    <row r="943" spans="1:13" ht="15">
      <c r="A943" s="570"/>
      <c r="B943" s="739" t="s">
        <v>620</v>
      </c>
      <c r="C943" s="740"/>
      <c r="D943" s="741"/>
      <c r="E943" s="59"/>
      <c r="F943" s="60"/>
      <c r="G943" s="60"/>
      <c r="H943" s="36">
        <f>SUM(H942)</f>
        <v>0.8299999999999998</v>
      </c>
      <c r="I943" s="121"/>
      <c r="J943" s="38"/>
      <c r="K943" s="19">
        <f>SUM(K942)</f>
        <v>2406.9999999999995</v>
      </c>
      <c r="L943" s="720"/>
      <c r="M943" s="695"/>
    </row>
    <row r="944" spans="1:13" ht="15">
      <c r="A944" s="636"/>
      <c r="B944" s="553"/>
      <c r="C944" s="545"/>
      <c r="D944" s="545"/>
      <c r="E944" s="328"/>
      <c r="F944" s="277"/>
      <c r="G944" s="277"/>
      <c r="H944" s="284"/>
      <c r="I944" s="611"/>
      <c r="J944" s="373"/>
      <c r="K944" s="53"/>
      <c r="L944" s="567"/>
      <c r="M944" s="566"/>
    </row>
    <row r="945" spans="1:13" ht="15">
      <c r="A945" s="759">
        <v>20</v>
      </c>
      <c r="B945" s="760"/>
      <c r="C945" s="760"/>
      <c r="D945" s="760"/>
      <c r="E945" s="760"/>
      <c r="F945" s="760"/>
      <c r="G945" s="760"/>
      <c r="H945" s="760"/>
      <c r="I945" s="760"/>
      <c r="J945" s="760"/>
      <c r="K945" s="760"/>
      <c r="L945" s="567"/>
      <c r="M945" s="566"/>
    </row>
    <row r="946" spans="1:13" ht="15.75" thickBot="1">
      <c r="A946" s="636"/>
      <c r="B946" s="436"/>
      <c r="C946" s="632"/>
      <c r="D946" s="632"/>
      <c r="E946" s="270"/>
      <c r="F946" s="271"/>
      <c r="G946" s="271"/>
      <c r="H946" s="183"/>
      <c r="I946" s="615"/>
      <c r="J946" s="469"/>
      <c r="K946" s="106"/>
      <c r="L946" s="567"/>
      <c r="M946" s="566"/>
    </row>
    <row r="947" spans="1:12" ht="36">
      <c r="A947" s="145" t="s">
        <v>130</v>
      </c>
      <c r="B947" s="146" t="s">
        <v>131</v>
      </c>
      <c r="C947" s="147" t="s">
        <v>132</v>
      </c>
      <c r="D947" s="148" t="s">
        <v>133</v>
      </c>
      <c r="E947" s="147" t="s">
        <v>134</v>
      </c>
      <c r="F947" s="734" t="s">
        <v>135</v>
      </c>
      <c r="G947" s="735"/>
      <c r="H947" s="149" t="s">
        <v>136</v>
      </c>
      <c r="I947" s="150" t="s">
        <v>137</v>
      </c>
      <c r="J947" s="151" t="s">
        <v>138</v>
      </c>
      <c r="K947" s="291" t="s">
        <v>139</v>
      </c>
      <c r="L947" s="152"/>
    </row>
    <row r="948" spans="1:12" ht="15.75" thickBot="1">
      <c r="A948" s="153" t="s">
        <v>140</v>
      </c>
      <c r="B948" s="154"/>
      <c r="C948" s="155"/>
      <c r="D948" s="156"/>
      <c r="E948" s="157"/>
      <c r="F948" s="158" t="s">
        <v>141</v>
      </c>
      <c r="G948" s="159" t="s">
        <v>142</v>
      </c>
      <c r="H948" s="160" t="s">
        <v>143</v>
      </c>
      <c r="I948" s="161" t="s">
        <v>144</v>
      </c>
      <c r="J948" s="162" t="s">
        <v>145</v>
      </c>
      <c r="K948" s="292" t="s">
        <v>146</v>
      </c>
      <c r="L948" s="152"/>
    </row>
    <row r="949" spans="1:12" ht="4.5" customHeight="1">
      <c r="A949" s="343"/>
      <c r="B949" s="164"/>
      <c r="C949" s="165"/>
      <c r="D949" s="164"/>
      <c r="E949" s="164"/>
      <c r="F949" s="167"/>
      <c r="G949" s="167"/>
      <c r="H949" s="167"/>
      <c r="I949" s="168"/>
      <c r="J949" s="165"/>
      <c r="K949" s="169"/>
      <c r="L949" s="152"/>
    </row>
    <row r="950" spans="1:13" ht="15">
      <c r="A950" s="564">
        <v>331</v>
      </c>
      <c r="B950" s="14"/>
      <c r="C950" s="32">
        <v>14623</v>
      </c>
      <c r="D950" s="14" t="s">
        <v>783</v>
      </c>
      <c r="E950" s="59" t="s">
        <v>1265</v>
      </c>
      <c r="F950" s="60">
        <v>1.806</v>
      </c>
      <c r="G950" s="60">
        <v>5.025</v>
      </c>
      <c r="H950" s="33">
        <f>G950-F950</f>
        <v>3.2190000000000003</v>
      </c>
      <c r="I950" s="120">
        <v>6</v>
      </c>
      <c r="J950" s="35">
        <v>480</v>
      </c>
      <c r="K950" s="18">
        <f>SUM(H950*I950*J950)</f>
        <v>9270.72</v>
      </c>
      <c r="L950" s="745"/>
      <c r="M950" s="695"/>
    </row>
    <row r="951" spans="1:13" ht="15">
      <c r="A951" s="304"/>
      <c r="B951" s="739" t="s">
        <v>1006</v>
      </c>
      <c r="C951" s="740"/>
      <c r="D951" s="741"/>
      <c r="E951" s="208"/>
      <c r="F951" s="60"/>
      <c r="G951" s="60"/>
      <c r="H951" s="36">
        <f>SUM(H950)</f>
        <v>3.2190000000000003</v>
      </c>
      <c r="I951" s="120"/>
      <c r="J951" s="35"/>
      <c r="K951" s="19">
        <f>SUM(K950)</f>
        <v>9270.72</v>
      </c>
      <c r="L951" s="720"/>
      <c r="M951" s="695"/>
    </row>
    <row r="952" spans="1:13" ht="15">
      <c r="A952" s="293">
        <v>332</v>
      </c>
      <c r="B952" s="14"/>
      <c r="C952" s="32" t="s">
        <v>1266</v>
      </c>
      <c r="D952" s="14" t="s">
        <v>783</v>
      </c>
      <c r="E952" s="59" t="s">
        <v>1267</v>
      </c>
      <c r="F952" s="60">
        <v>0</v>
      </c>
      <c r="G952" s="60">
        <v>3.215</v>
      </c>
      <c r="H952" s="33">
        <f>G952-F952</f>
        <v>3.215</v>
      </c>
      <c r="I952" s="120">
        <v>5.5</v>
      </c>
      <c r="J952" s="35">
        <v>480</v>
      </c>
      <c r="K952" s="18">
        <f>SUM(H952*I952*J952)</f>
        <v>8487.599999999999</v>
      </c>
      <c r="L952" s="745"/>
      <c r="M952" s="695"/>
    </row>
    <row r="953" spans="1:13" ht="15">
      <c r="A953" s="304"/>
      <c r="B953" s="739" t="s">
        <v>1268</v>
      </c>
      <c r="C953" s="740"/>
      <c r="D953" s="741"/>
      <c r="E953" s="208"/>
      <c r="F953" s="60"/>
      <c r="G953" s="60"/>
      <c r="H953" s="36">
        <f>SUM(H952)</f>
        <v>3.215</v>
      </c>
      <c r="I953" s="120"/>
      <c r="J953" s="35"/>
      <c r="K953" s="19">
        <f>SUM(K952)</f>
        <v>8487.599999999999</v>
      </c>
      <c r="L953" s="720"/>
      <c r="M953" s="695"/>
    </row>
    <row r="954" spans="1:12" ht="15">
      <c r="A954" s="293">
        <v>333</v>
      </c>
      <c r="B954" s="14"/>
      <c r="C954" s="32" t="s">
        <v>1269</v>
      </c>
      <c r="D954" s="14" t="s">
        <v>783</v>
      </c>
      <c r="E954" s="59" t="s">
        <v>1270</v>
      </c>
      <c r="F954" s="60">
        <v>4.578</v>
      </c>
      <c r="G954" s="60">
        <v>6.77</v>
      </c>
      <c r="H954" s="33">
        <f>G954-F954</f>
        <v>2.1919999999999993</v>
      </c>
      <c r="I954" s="120">
        <v>5.2</v>
      </c>
      <c r="J954" s="35">
        <v>480</v>
      </c>
      <c r="K954" s="18">
        <f>SUM(H954*I954*J954)</f>
        <v>5471.231999999998</v>
      </c>
      <c r="L954" s="729"/>
    </row>
    <row r="955" spans="1:12" ht="15">
      <c r="A955" s="293"/>
      <c r="B955" s="14"/>
      <c r="C955" s="32" t="s">
        <v>1269</v>
      </c>
      <c r="D955" s="14" t="s">
        <v>783</v>
      </c>
      <c r="E955" s="59" t="s">
        <v>1271</v>
      </c>
      <c r="F955" s="60">
        <v>9.19</v>
      </c>
      <c r="G955" s="60">
        <v>9.32</v>
      </c>
      <c r="H955" s="33">
        <f>G955-F955</f>
        <v>0.13000000000000078</v>
      </c>
      <c r="I955" s="120">
        <v>5.3</v>
      </c>
      <c r="J955" s="35">
        <v>480</v>
      </c>
      <c r="K955" s="18">
        <f>SUM(H955*I955*J955)</f>
        <v>330.720000000002</v>
      </c>
      <c r="L955" s="720"/>
    </row>
    <row r="956" spans="1:12" ht="15">
      <c r="A956" s="293"/>
      <c r="B956" s="14"/>
      <c r="C956" s="32" t="s">
        <v>1269</v>
      </c>
      <c r="D956" s="14" t="s">
        <v>783</v>
      </c>
      <c r="E956" s="59" t="s">
        <v>1272</v>
      </c>
      <c r="F956" s="60">
        <v>9.38</v>
      </c>
      <c r="G956" s="60">
        <v>10.16</v>
      </c>
      <c r="H956" s="33">
        <f>G956-F956</f>
        <v>0.7799999999999994</v>
      </c>
      <c r="I956" s="120">
        <v>5.8</v>
      </c>
      <c r="J956" s="35">
        <v>480</v>
      </c>
      <c r="K956" s="18">
        <f>SUM(H956*I956*J956)</f>
        <v>2171.519999999998</v>
      </c>
      <c r="L956" s="720"/>
    </row>
    <row r="957" spans="1:12" ht="15">
      <c r="A957" s="304"/>
      <c r="B957" s="739" t="s">
        <v>1273</v>
      </c>
      <c r="C957" s="740"/>
      <c r="D957" s="741"/>
      <c r="E957" s="208"/>
      <c r="F957" s="60"/>
      <c r="G957" s="60"/>
      <c r="H957" s="36">
        <f>SUM(H954:H956)</f>
        <v>3.1019999999999994</v>
      </c>
      <c r="I957" s="120"/>
      <c r="J957" s="35"/>
      <c r="K957" s="19">
        <f>SUM(K954:K956)</f>
        <v>7973.471999999998</v>
      </c>
      <c r="L957" s="720"/>
    </row>
    <row r="958" spans="1:12" ht="15">
      <c r="A958" s="293">
        <v>334</v>
      </c>
      <c r="B958" s="14" t="s">
        <v>1274</v>
      </c>
      <c r="C958" s="32" t="s">
        <v>199</v>
      </c>
      <c r="D958" s="14" t="s">
        <v>783</v>
      </c>
      <c r="E958" s="59" t="s">
        <v>1275</v>
      </c>
      <c r="F958" s="60">
        <v>1.367</v>
      </c>
      <c r="G958" s="60">
        <v>2.46</v>
      </c>
      <c r="H958" s="33">
        <f>G958-F958</f>
        <v>1.093</v>
      </c>
      <c r="I958" s="120">
        <v>5.2</v>
      </c>
      <c r="J958" s="35">
        <v>1500</v>
      </c>
      <c r="K958" s="18">
        <f>SUM(H958*I958*J958)</f>
        <v>8525.4</v>
      </c>
      <c r="L958" s="729"/>
    </row>
    <row r="959" spans="1:12" ht="15">
      <c r="A959" s="293"/>
      <c r="B959" s="116"/>
      <c r="C959" s="32" t="s">
        <v>199</v>
      </c>
      <c r="D959" s="14" t="s">
        <v>783</v>
      </c>
      <c r="E959" s="59" t="s">
        <v>1276</v>
      </c>
      <c r="F959" s="60">
        <v>2.46</v>
      </c>
      <c r="G959" s="60">
        <v>3.37</v>
      </c>
      <c r="H959" s="33">
        <f>G959-F959</f>
        <v>0.9100000000000001</v>
      </c>
      <c r="I959" s="120">
        <v>5.3</v>
      </c>
      <c r="J959" s="35">
        <v>650</v>
      </c>
      <c r="K959" s="18">
        <f>SUM(H959*I959*J959)</f>
        <v>3134.9500000000003</v>
      </c>
      <c r="L959" s="820"/>
    </row>
    <row r="960" spans="1:12" ht="15">
      <c r="A960" s="293"/>
      <c r="B960" s="739" t="s">
        <v>200</v>
      </c>
      <c r="C960" s="740"/>
      <c r="D960" s="741"/>
      <c r="E960" s="208"/>
      <c r="F960" s="60"/>
      <c r="G960" s="60"/>
      <c r="H960" s="36">
        <f>SUM(H958:H959)</f>
        <v>2.003</v>
      </c>
      <c r="I960" s="120"/>
      <c r="J960" s="35"/>
      <c r="K960" s="19">
        <f>SUM(K958:K959)</f>
        <v>11660.35</v>
      </c>
      <c r="L960" s="820"/>
    </row>
    <row r="961" spans="1:12" ht="15">
      <c r="A961" s="564">
        <v>335</v>
      </c>
      <c r="B961" s="14" t="s">
        <v>1277</v>
      </c>
      <c r="C961" s="32" t="s">
        <v>1278</v>
      </c>
      <c r="D961" s="14" t="s">
        <v>783</v>
      </c>
      <c r="E961" s="59" t="s">
        <v>1279</v>
      </c>
      <c r="F961" s="60">
        <v>2.767</v>
      </c>
      <c r="G961" s="60">
        <v>3.24</v>
      </c>
      <c r="H961" s="33">
        <f>G961-F961</f>
        <v>0.4730000000000003</v>
      </c>
      <c r="I961" s="120">
        <v>5.8</v>
      </c>
      <c r="J961" s="35">
        <v>830</v>
      </c>
      <c r="K961" s="18">
        <f>SUM(H961*I961*J961)</f>
        <v>2277.0220000000013</v>
      </c>
      <c r="L961" s="729"/>
    </row>
    <row r="962" spans="1:12" ht="15">
      <c r="A962" s="293"/>
      <c r="B962" s="14" t="s">
        <v>1277</v>
      </c>
      <c r="C962" s="32" t="s">
        <v>1278</v>
      </c>
      <c r="D962" s="14" t="s">
        <v>783</v>
      </c>
      <c r="E962" s="59" t="s">
        <v>1280</v>
      </c>
      <c r="F962" s="60">
        <v>3.99</v>
      </c>
      <c r="G962" s="60">
        <v>4.07</v>
      </c>
      <c r="H962" s="33">
        <f>G962-F962</f>
        <v>0.08000000000000007</v>
      </c>
      <c r="I962" s="120">
        <v>5.6</v>
      </c>
      <c r="J962" s="35">
        <v>800</v>
      </c>
      <c r="K962" s="18">
        <f>SUM(H962*I962*J962)</f>
        <v>358.40000000000026</v>
      </c>
      <c r="L962" s="820"/>
    </row>
    <row r="963" spans="1:12" ht="15">
      <c r="A963" s="293"/>
      <c r="B963" s="739" t="s">
        <v>1281</v>
      </c>
      <c r="C963" s="740"/>
      <c r="D963" s="741"/>
      <c r="E963" s="208"/>
      <c r="F963" s="60"/>
      <c r="G963" s="60"/>
      <c r="H963" s="36">
        <f>SUM(H961:H962)</f>
        <v>0.5530000000000004</v>
      </c>
      <c r="I963" s="120"/>
      <c r="J963" s="35"/>
      <c r="K963" s="19">
        <f>SUM(K961:K962)</f>
        <v>2635.4220000000014</v>
      </c>
      <c r="L963" s="820"/>
    </row>
    <row r="964" spans="1:13" ht="15">
      <c r="A964" s="564">
        <v>336</v>
      </c>
      <c r="B964" s="14" t="s">
        <v>1277</v>
      </c>
      <c r="C964" s="32" t="s">
        <v>1282</v>
      </c>
      <c r="D964" s="14" t="s">
        <v>783</v>
      </c>
      <c r="E964" s="59" t="s">
        <v>1283</v>
      </c>
      <c r="F964" s="60">
        <v>12.01</v>
      </c>
      <c r="G964" s="60">
        <v>12.223</v>
      </c>
      <c r="H964" s="33">
        <f>G964-F964</f>
        <v>0.21300000000000097</v>
      </c>
      <c r="I964" s="120">
        <v>5.9</v>
      </c>
      <c r="J964" s="35">
        <v>600</v>
      </c>
      <c r="K964" s="18">
        <f>SUM(H964*I964*J964)</f>
        <v>754.0200000000034</v>
      </c>
      <c r="L964" s="745"/>
      <c r="M964" s="695"/>
    </row>
    <row r="965" spans="1:13" ht="15">
      <c r="A965" s="293"/>
      <c r="B965" s="739" t="s">
        <v>1284</v>
      </c>
      <c r="C965" s="740"/>
      <c r="D965" s="741"/>
      <c r="E965" s="208"/>
      <c r="F965" s="60"/>
      <c r="G965" s="60"/>
      <c r="H965" s="36">
        <f>SUM(H964)</f>
        <v>0.21300000000000097</v>
      </c>
      <c r="I965" s="120"/>
      <c r="J965" s="35"/>
      <c r="K965" s="19">
        <f>SUM(K964)</f>
        <v>754.0200000000034</v>
      </c>
      <c r="L965" s="720"/>
      <c r="M965" s="695"/>
    </row>
    <row r="966" spans="1:13" ht="15">
      <c r="A966" s="564">
        <v>337</v>
      </c>
      <c r="B966" s="14"/>
      <c r="C966" s="32" t="s">
        <v>1285</v>
      </c>
      <c r="D966" s="14" t="s">
        <v>783</v>
      </c>
      <c r="E966" s="59" t="s">
        <v>1286</v>
      </c>
      <c r="F966" s="60">
        <v>0</v>
      </c>
      <c r="G966" s="60">
        <v>1.33</v>
      </c>
      <c r="H966" s="33">
        <f>G966-F966</f>
        <v>1.33</v>
      </c>
      <c r="I966" s="120">
        <v>5.5</v>
      </c>
      <c r="J966" s="35">
        <v>480</v>
      </c>
      <c r="K966" s="18">
        <f>SUM(H966*I966*J966)</f>
        <v>3511.2000000000003</v>
      </c>
      <c r="L966" s="745"/>
      <c r="M966" s="695"/>
    </row>
    <row r="967" spans="1:13" ht="15">
      <c r="A967" s="293"/>
      <c r="B967" s="739" t="s">
        <v>1287</v>
      </c>
      <c r="C967" s="740"/>
      <c r="D967" s="741"/>
      <c r="E967" s="208"/>
      <c r="F967" s="60"/>
      <c r="G967" s="60"/>
      <c r="H967" s="36">
        <f>SUM(H966)</f>
        <v>1.33</v>
      </c>
      <c r="I967" s="120"/>
      <c r="J967" s="35"/>
      <c r="K967" s="19">
        <f>SUM(K966)</f>
        <v>3511.2000000000003</v>
      </c>
      <c r="L967" s="720"/>
      <c r="M967" s="695"/>
    </row>
    <row r="968" spans="1:13" ht="15">
      <c r="A968" s="564">
        <v>338</v>
      </c>
      <c r="B968" s="14"/>
      <c r="C968" s="32" t="s">
        <v>1288</v>
      </c>
      <c r="D968" s="14" t="s">
        <v>783</v>
      </c>
      <c r="E968" s="59" t="s">
        <v>1289</v>
      </c>
      <c r="F968" s="60">
        <v>4.953</v>
      </c>
      <c r="G968" s="60">
        <v>8</v>
      </c>
      <c r="H968" s="33">
        <f>G968-F968</f>
        <v>3.0469999999999997</v>
      </c>
      <c r="I968" s="120">
        <v>5.5</v>
      </c>
      <c r="J968" s="35">
        <v>800</v>
      </c>
      <c r="K968" s="18">
        <f>SUM(H968*I968*J968)</f>
        <v>13406.8</v>
      </c>
      <c r="L968" s="745"/>
      <c r="M968" s="695"/>
    </row>
    <row r="969" spans="1:13" ht="15">
      <c r="A969" s="293"/>
      <c r="B969" s="116"/>
      <c r="C969" s="32" t="s">
        <v>1288</v>
      </c>
      <c r="D969" s="14" t="s">
        <v>783</v>
      </c>
      <c r="E969" s="108" t="s">
        <v>1299</v>
      </c>
      <c r="F969" s="60">
        <v>17.45</v>
      </c>
      <c r="G969" s="60">
        <v>17.735</v>
      </c>
      <c r="H969" s="33">
        <f>G969-F969</f>
        <v>0.28500000000000014</v>
      </c>
      <c r="I969" s="120">
        <v>6.1</v>
      </c>
      <c r="J969" s="35">
        <v>1200</v>
      </c>
      <c r="K969" s="18">
        <f>SUM(H969*I969*J969)</f>
        <v>2086.200000000001</v>
      </c>
      <c r="L969" s="745"/>
      <c r="M969" s="695"/>
    </row>
    <row r="970" spans="1:13" ht="15">
      <c r="A970" s="304"/>
      <c r="B970" s="739" t="s">
        <v>1290</v>
      </c>
      <c r="C970" s="740"/>
      <c r="D970" s="741"/>
      <c r="E970" s="208"/>
      <c r="F970" s="60"/>
      <c r="G970" s="60"/>
      <c r="H970" s="36">
        <f>SUM(H968:H969)</f>
        <v>3.332</v>
      </c>
      <c r="I970" s="120"/>
      <c r="J970" s="35"/>
      <c r="K970" s="19">
        <f>SUM(K968:K969)</f>
        <v>15493</v>
      </c>
      <c r="L970" s="720"/>
      <c r="M970" s="695"/>
    </row>
    <row r="971" ht="15">
      <c r="H971" s="198"/>
    </row>
    <row r="972" spans="8:12" ht="15">
      <c r="H972" s="198"/>
      <c r="L972" s="69"/>
    </row>
    <row r="1001" spans="1:11" ht="15">
      <c r="A1001" s="718">
        <v>21</v>
      </c>
      <c r="B1001" s="718"/>
      <c r="C1001" s="718"/>
      <c r="D1001" s="718"/>
      <c r="E1001" s="718"/>
      <c r="F1001" s="718"/>
      <c r="G1001" s="718"/>
      <c r="H1001" s="718"/>
      <c r="I1001" s="718"/>
      <c r="J1001" s="718"/>
      <c r="K1001" s="718"/>
    </row>
  </sheetData>
  <sheetProtection/>
  <mergeCells count="453">
    <mergeCell ref="L966:M967"/>
    <mergeCell ref="L968:M970"/>
    <mergeCell ref="L922:L925"/>
    <mergeCell ref="L926:L928"/>
    <mergeCell ref="L933:L935"/>
    <mergeCell ref="L961:L963"/>
    <mergeCell ref="L958:L960"/>
    <mergeCell ref="L954:L957"/>
    <mergeCell ref="L936:M937"/>
    <mergeCell ref="L938:M939"/>
    <mergeCell ref="L940:M941"/>
    <mergeCell ref="L942:M943"/>
    <mergeCell ref="L950:M951"/>
    <mergeCell ref="L952:M953"/>
    <mergeCell ref="B965:D965"/>
    <mergeCell ref="L964:M965"/>
    <mergeCell ref="B953:D953"/>
    <mergeCell ref="B957:D957"/>
    <mergeCell ref="B960:D960"/>
    <mergeCell ref="B963:D963"/>
    <mergeCell ref="B967:D967"/>
    <mergeCell ref="B970:D970"/>
    <mergeCell ref="B925:D925"/>
    <mergeCell ref="B928:D928"/>
    <mergeCell ref="B930:D930"/>
    <mergeCell ref="B932:D932"/>
    <mergeCell ref="B935:D935"/>
    <mergeCell ref="B937:D937"/>
    <mergeCell ref="B939:D939"/>
    <mergeCell ref="B951:D951"/>
    <mergeCell ref="B941:D941"/>
    <mergeCell ref="B943:D943"/>
    <mergeCell ref="L929:M930"/>
    <mergeCell ref="L931:M932"/>
    <mergeCell ref="F57:G57"/>
    <mergeCell ref="A55:K55"/>
    <mergeCell ref="F113:G113"/>
    <mergeCell ref="A111:K111"/>
    <mergeCell ref="F222:G222"/>
    <mergeCell ref="A220:K220"/>
    <mergeCell ref="L877:M880"/>
    <mergeCell ref="L881:M884"/>
    <mergeCell ref="L914:M915"/>
    <mergeCell ref="L912:M913"/>
    <mergeCell ref="L896:L899"/>
    <mergeCell ref="L908:L911"/>
    <mergeCell ref="L902:L904"/>
    <mergeCell ref="L905:L907"/>
    <mergeCell ref="A918:A919"/>
    <mergeCell ref="B919:D919"/>
    <mergeCell ref="A920:A921"/>
    <mergeCell ref="B921:D921"/>
    <mergeCell ref="L885:M886"/>
    <mergeCell ref="L894:M895"/>
    <mergeCell ref="L900:M901"/>
    <mergeCell ref="L920:M921"/>
    <mergeCell ref="L918:M919"/>
    <mergeCell ref="L916:M917"/>
    <mergeCell ref="A908:A911"/>
    <mergeCell ref="B911:D911"/>
    <mergeCell ref="B913:D913"/>
    <mergeCell ref="B915:D915"/>
    <mergeCell ref="A916:A917"/>
    <mergeCell ref="B917:D917"/>
    <mergeCell ref="A896:A899"/>
    <mergeCell ref="B899:D899"/>
    <mergeCell ref="B901:D901"/>
    <mergeCell ref="A902:A904"/>
    <mergeCell ref="B904:D904"/>
    <mergeCell ref="A905:A907"/>
    <mergeCell ref="B907:D907"/>
    <mergeCell ref="A877:A880"/>
    <mergeCell ref="B880:D880"/>
    <mergeCell ref="A881:A883"/>
    <mergeCell ref="B884:D884"/>
    <mergeCell ref="B886:D886"/>
    <mergeCell ref="B895:D895"/>
    <mergeCell ref="L869:M870"/>
    <mergeCell ref="L871:M872"/>
    <mergeCell ref="L857:M858"/>
    <mergeCell ref="L859:M860"/>
    <mergeCell ref="L861:M862"/>
    <mergeCell ref="L863:M864"/>
    <mergeCell ref="L865:M866"/>
    <mergeCell ref="L867:M868"/>
    <mergeCell ref="L847:M848"/>
    <mergeCell ref="L849:M850"/>
    <mergeCell ref="L851:M852"/>
    <mergeCell ref="L853:M854"/>
    <mergeCell ref="L855:M856"/>
    <mergeCell ref="B866:D866"/>
    <mergeCell ref="B868:D868"/>
    <mergeCell ref="B396:D396"/>
    <mergeCell ref="B504:D504"/>
    <mergeCell ref="B507:D507"/>
    <mergeCell ref="B509:D509"/>
    <mergeCell ref="B602:D602"/>
    <mergeCell ref="B598:D598"/>
    <mergeCell ref="B546:D546"/>
    <mergeCell ref="B472:D472"/>
    <mergeCell ref="B468:D468"/>
    <mergeCell ref="B474:D474"/>
    <mergeCell ref="B870:D870"/>
    <mergeCell ref="B848:D848"/>
    <mergeCell ref="B850:D850"/>
    <mergeCell ref="B852:D852"/>
    <mergeCell ref="B854:D854"/>
    <mergeCell ref="B856:D856"/>
    <mergeCell ref="B858:D858"/>
    <mergeCell ref="B860:D860"/>
    <mergeCell ref="B862:D862"/>
    <mergeCell ref="B402:D402"/>
    <mergeCell ref="A475:A476"/>
    <mergeCell ref="B483:D483"/>
    <mergeCell ref="B486:D486"/>
    <mergeCell ref="B394:D394"/>
    <mergeCell ref="B592:D592"/>
    <mergeCell ref="B588:D588"/>
    <mergeCell ref="B582:D582"/>
    <mergeCell ref="B584:D584"/>
    <mergeCell ref="B470:D470"/>
    <mergeCell ref="A375:A376"/>
    <mergeCell ref="B376:D376"/>
    <mergeCell ref="A336:A340"/>
    <mergeCell ref="A359:A362"/>
    <mergeCell ref="B378:D378"/>
    <mergeCell ref="B372:D372"/>
    <mergeCell ref="F277:G277"/>
    <mergeCell ref="B122:D122"/>
    <mergeCell ref="B374:D374"/>
    <mergeCell ref="B306:D306"/>
    <mergeCell ref="B141:D141"/>
    <mergeCell ref="B385:D385"/>
    <mergeCell ref="B157:D157"/>
    <mergeCell ref="B159:D159"/>
    <mergeCell ref="B161:D161"/>
    <mergeCell ref="B164:D164"/>
    <mergeCell ref="A86:A88"/>
    <mergeCell ref="B85:D85"/>
    <mergeCell ref="B348:D348"/>
    <mergeCell ref="B73:D73"/>
    <mergeCell ref="B89:D89"/>
    <mergeCell ref="B103:D103"/>
    <mergeCell ref="B108:D108"/>
    <mergeCell ref="B92:D92"/>
    <mergeCell ref="B98:D98"/>
    <mergeCell ref="A275:K275"/>
    <mergeCell ref="A90:A91"/>
    <mergeCell ref="B75:D75"/>
    <mergeCell ref="B77:D77"/>
    <mergeCell ref="B63:D63"/>
    <mergeCell ref="A45:A49"/>
    <mergeCell ref="B52:D52"/>
    <mergeCell ref="B67:D67"/>
    <mergeCell ref="A51:A52"/>
    <mergeCell ref="B65:D65"/>
    <mergeCell ref="B83:D83"/>
    <mergeCell ref="B120:D120"/>
    <mergeCell ref="B135:D135"/>
    <mergeCell ref="B100:D100"/>
    <mergeCell ref="B124:D124"/>
    <mergeCell ref="B127:D127"/>
    <mergeCell ref="F167:G167"/>
    <mergeCell ref="B143:D143"/>
    <mergeCell ref="B148:D148"/>
    <mergeCell ref="B153:D153"/>
    <mergeCell ref="B155:D155"/>
    <mergeCell ref="A1001:K1001"/>
    <mergeCell ref="B363:D363"/>
    <mergeCell ref="B367:D367"/>
    <mergeCell ref="B465:D465"/>
    <mergeCell ref="B425:D425"/>
    <mergeCell ref="B427:D427"/>
    <mergeCell ref="B430:D430"/>
    <mergeCell ref="B433:D433"/>
    <mergeCell ref="B370:D370"/>
    <mergeCell ref="B435:D435"/>
    <mergeCell ref="B529:D529"/>
    <mergeCell ref="B531:D531"/>
    <mergeCell ref="B410:D410"/>
    <mergeCell ref="B449:D449"/>
    <mergeCell ref="B453:D453"/>
    <mergeCell ref="B455:D455"/>
    <mergeCell ref="B420:D420"/>
    <mergeCell ref="B437:D437"/>
    <mergeCell ref="A498:K498"/>
    <mergeCell ref="B479:D479"/>
    <mergeCell ref="A136:A138"/>
    <mergeCell ref="B139:D139"/>
    <mergeCell ref="B381:D381"/>
    <mergeCell ref="A299:A300"/>
    <mergeCell ref="B300:D300"/>
    <mergeCell ref="A417:A418"/>
    <mergeCell ref="B358:D358"/>
    <mergeCell ref="B313:D313"/>
    <mergeCell ref="B316:D316"/>
    <mergeCell ref="B320:D320"/>
    <mergeCell ref="B20:D20"/>
    <mergeCell ref="B22:D22"/>
    <mergeCell ref="B27:D27"/>
    <mergeCell ref="B298:D298"/>
    <mergeCell ref="B416:D416"/>
    <mergeCell ref="B29:D29"/>
    <mergeCell ref="B311:D311"/>
    <mergeCell ref="B132:D132"/>
    <mergeCell ref="B322:D322"/>
    <mergeCell ref="B346:D346"/>
    <mergeCell ref="F947:G947"/>
    <mergeCell ref="F3:G3"/>
    <mergeCell ref="B61:D61"/>
    <mergeCell ref="B9:D9"/>
    <mergeCell ref="B14:D14"/>
    <mergeCell ref="B7:D7"/>
    <mergeCell ref="B647:D647"/>
    <mergeCell ref="B629:D629"/>
    <mergeCell ref="B24:D24"/>
    <mergeCell ref="B418:D418"/>
    <mergeCell ref="A721:K721"/>
    <mergeCell ref="B691:D691"/>
    <mergeCell ref="A291:A292"/>
    <mergeCell ref="B596:D596"/>
    <mergeCell ref="B533:D533"/>
    <mergeCell ref="B544:D544"/>
    <mergeCell ref="B309:D309"/>
    <mergeCell ref="B460:D460"/>
    <mergeCell ref="B463:D463"/>
    <mergeCell ref="B404:D404"/>
    <mergeCell ref="B820:D820"/>
    <mergeCell ref="B822:D822"/>
    <mergeCell ref="B804:D804"/>
    <mergeCell ref="L64:L65"/>
    <mergeCell ref="B737:D737"/>
    <mergeCell ref="B293:D293"/>
    <mergeCell ref="B749:D749"/>
    <mergeCell ref="B751:D751"/>
    <mergeCell ref="B79:D79"/>
    <mergeCell ref="F611:G611"/>
    <mergeCell ref="B32:D32"/>
    <mergeCell ref="B35:D35"/>
    <mergeCell ref="B37:D37"/>
    <mergeCell ref="B42:D42"/>
    <mergeCell ref="A60:A61"/>
    <mergeCell ref="A66:A67"/>
    <mergeCell ref="B50:D50"/>
    <mergeCell ref="B44:D44"/>
    <mergeCell ref="A170:A171"/>
    <mergeCell ref="A166:K166"/>
    <mergeCell ref="B172:D172"/>
    <mergeCell ref="B175:D175"/>
    <mergeCell ref="B179:D179"/>
    <mergeCell ref="A180:A183"/>
    <mergeCell ref="B184:D184"/>
    <mergeCell ref="A201:A204"/>
    <mergeCell ref="B205:D205"/>
    <mergeCell ref="A206:A213"/>
    <mergeCell ref="B226:D226"/>
    <mergeCell ref="B237:D237"/>
    <mergeCell ref="B214:D214"/>
    <mergeCell ref="B187:D187"/>
    <mergeCell ref="B193:D193"/>
    <mergeCell ref="B198:D198"/>
    <mergeCell ref="B200:D200"/>
    <mergeCell ref="B218:D218"/>
    <mergeCell ref="A240:A241"/>
    <mergeCell ref="B242:D242"/>
    <mergeCell ref="A243:A244"/>
    <mergeCell ref="B244:D244"/>
    <mergeCell ref="B228:D228"/>
    <mergeCell ref="B246:D246"/>
    <mergeCell ref="B239:D239"/>
    <mergeCell ref="B232:D232"/>
    <mergeCell ref="A247:A248"/>
    <mergeCell ref="B249:D249"/>
    <mergeCell ref="B251:D251"/>
    <mergeCell ref="A255:A257"/>
    <mergeCell ref="B258:D258"/>
    <mergeCell ref="B282:D282"/>
    <mergeCell ref="B254:D254"/>
    <mergeCell ref="B268:D268"/>
    <mergeCell ref="B273:D273"/>
    <mergeCell ref="B285:D285"/>
    <mergeCell ref="A397:A399"/>
    <mergeCell ref="B400:D400"/>
    <mergeCell ref="B287:D287"/>
    <mergeCell ref="B290:D290"/>
    <mergeCell ref="B325:D325"/>
    <mergeCell ref="A307:A308"/>
    <mergeCell ref="B350:D350"/>
    <mergeCell ref="B341:D341"/>
    <mergeCell ref="B354:D354"/>
    <mergeCell ref="B511:D511"/>
    <mergeCell ref="B513:D513"/>
    <mergeCell ref="B476:D476"/>
    <mergeCell ref="B488:D488"/>
    <mergeCell ref="B490:D490"/>
    <mergeCell ref="B493:D493"/>
    <mergeCell ref="A497:K497"/>
    <mergeCell ref="F499:G499"/>
    <mergeCell ref="A477:A478"/>
    <mergeCell ref="B495:D495"/>
    <mergeCell ref="A514:A515"/>
    <mergeCell ref="B515:D515"/>
    <mergeCell ref="B517:D517"/>
    <mergeCell ref="B519:D519"/>
    <mergeCell ref="B523:D523"/>
    <mergeCell ref="B527:D527"/>
    <mergeCell ref="B525:D525"/>
    <mergeCell ref="B550:D550"/>
    <mergeCell ref="B559:D559"/>
    <mergeCell ref="B535:D535"/>
    <mergeCell ref="B537:D537"/>
    <mergeCell ref="B539:D539"/>
    <mergeCell ref="B548:D548"/>
    <mergeCell ref="B541:D541"/>
    <mergeCell ref="B604:D604"/>
    <mergeCell ref="B561:D561"/>
    <mergeCell ref="B563:D563"/>
    <mergeCell ref="B565:D565"/>
    <mergeCell ref="B568:D568"/>
    <mergeCell ref="B570:D570"/>
    <mergeCell ref="B576:D576"/>
    <mergeCell ref="B572:D572"/>
    <mergeCell ref="B574:D574"/>
    <mergeCell ref="B578:D578"/>
    <mergeCell ref="B580:D580"/>
    <mergeCell ref="B590:D590"/>
    <mergeCell ref="B594:D594"/>
    <mergeCell ref="B697:D697"/>
    <mergeCell ref="B600:D600"/>
    <mergeCell ref="B586:D586"/>
    <mergeCell ref="B606:D606"/>
    <mergeCell ref="B615:D615"/>
    <mergeCell ref="B617:D617"/>
    <mergeCell ref="B619:D619"/>
    <mergeCell ref="B621:D621"/>
    <mergeCell ref="B623:D623"/>
    <mergeCell ref="B625:D625"/>
    <mergeCell ref="B627:D627"/>
    <mergeCell ref="B637:D637"/>
    <mergeCell ref="B631:D631"/>
    <mergeCell ref="B633:D633"/>
    <mergeCell ref="B635:D635"/>
    <mergeCell ref="B639:D639"/>
    <mergeCell ref="B641:D641"/>
    <mergeCell ref="B643:D643"/>
    <mergeCell ref="B645:D645"/>
    <mergeCell ref="B649:D649"/>
    <mergeCell ref="A945:K945"/>
    <mergeCell ref="B699:D699"/>
    <mergeCell ref="B735:D735"/>
    <mergeCell ref="B829:D829"/>
    <mergeCell ref="B831:D831"/>
    <mergeCell ref="B651:D651"/>
    <mergeCell ref="B653:D653"/>
    <mergeCell ref="B655:D655"/>
    <mergeCell ref="B657:D657"/>
    <mergeCell ref="B659:D659"/>
    <mergeCell ref="B661:D661"/>
    <mergeCell ref="B663:D663"/>
    <mergeCell ref="B671:D671"/>
    <mergeCell ref="B673:D673"/>
    <mergeCell ref="B675:D675"/>
    <mergeCell ref="B679:D679"/>
    <mergeCell ref="B681:D681"/>
    <mergeCell ref="A665:K665"/>
    <mergeCell ref="F667:G667"/>
    <mergeCell ref="B683:D683"/>
    <mergeCell ref="B685:D685"/>
    <mergeCell ref="B689:D689"/>
    <mergeCell ref="B693:D693"/>
    <mergeCell ref="B695:D695"/>
    <mergeCell ref="F891:G891"/>
    <mergeCell ref="B839:D839"/>
    <mergeCell ref="B767:D767"/>
    <mergeCell ref="B769:D769"/>
    <mergeCell ref="B771:D771"/>
    <mergeCell ref="B701:D701"/>
    <mergeCell ref="B711:D711"/>
    <mergeCell ref="B713:D713"/>
    <mergeCell ref="B715:D715"/>
    <mergeCell ref="B717:D717"/>
    <mergeCell ref="B719:D719"/>
    <mergeCell ref="B707:D707"/>
    <mergeCell ref="B709:D709"/>
    <mergeCell ref="B703:D703"/>
    <mergeCell ref="B705:D705"/>
    <mergeCell ref="B745:D745"/>
    <mergeCell ref="B727:D727"/>
    <mergeCell ref="B729:D729"/>
    <mergeCell ref="B731:D731"/>
    <mergeCell ref="B733:D733"/>
    <mergeCell ref="B741:D741"/>
    <mergeCell ref="B739:D739"/>
    <mergeCell ref="B783:D783"/>
    <mergeCell ref="B785:D785"/>
    <mergeCell ref="B787:D787"/>
    <mergeCell ref="B759:D759"/>
    <mergeCell ref="B761:D761"/>
    <mergeCell ref="B747:D747"/>
    <mergeCell ref="B755:D755"/>
    <mergeCell ref="B753:D753"/>
    <mergeCell ref="B757:D757"/>
    <mergeCell ref="B773:D773"/>
    <mergeCell ref="B816:D816"/>
    <mergeCell ref="B818:D818"/>
    <mergeCell ref="B808:D808"/>
    <mergeCell ref="B810:D810"/>
    <mergeCell ref="B765:D765"/>
    <mergeCell ref="B763:D763"/>
    <mergeCell ref="B775:D775"/>
    <mergeCell ref="B789:D789"/>
    <mergeCell ref="B791:D791"/>
    <mergeCell ref="B793:D793"/>
    <mergeCell ref="B801:D801"/>
    <mergeCell ref="L512:M513"/>
    <mergeCell ref="B874:D874"/>
    <mergeCell ref="B806:D806"/>
    <mergeCell ref="A553:K553"/>
    <mergeCell ref="F555:G555"/>
    <mergeCell ref="A609:K609"/>
    <mergeCell ref="A825:A827"/>
    <mergeCell ref="B812:D812"/>
    <mergeCell ref="B814:D814"/>
    <mergeCell ref="L873:M874"/>
    <mergeCell ref="L875:M876"/>
    <mergeCell ref="B872:D872"/>
    <mergeCell ref="B824:D824"/>
    <mergeCell ref="B827:D827"/>
    <mergeCell ref="A840:A842"/>
    <mergeCell ref="B842:D842"/>
    <mergeCell ref="B846:D846"/>
    <mergeCell ref="B844:D844"/>
    <mergeCell ref="B864:D864"/>
    <mergeCell ref="L491:M493"/>
    <mergeCell ref="A331:K331"/>
    <mergeCell ref="F333:G333"/>
    <mergeCell ref="A387:K387"/>
    <mergeCell ref="F388:G388"/>
    <mergeCell ref="A441:K441"/>
    <mergeCell ref="F443:G443"/>
    <mergeCell ref="B413:D413"/>
    <mergeCell ref="B457:D457"/>
    <mergeCell ref="A421:A424"/>
    <mergeCell ref="F723:G723"/>
    <mergeCell ref="A777:K777"/>
    <mergeCell ref="F779:G779"/>
    <mergeCell ref="A833:K833"/>
    <mergeCell ref="F835:G835"/>
    <mergeCell ref="A889:K889"/>
    <mergeCell ref="B876:D876"/>
    <mergeCell ref="B795:D795"/>
    <mergeCell ref="B797:D797"/>
    <mergeCell ref="B799:D799"/>
  </mergeCells>
  <printOptions horizontalCentered="1"/>
  <pageMargins left="0.31496062992125984" right="0.31496062992125984" top="0.7874015748031497" bottom="0.3937007874015748" header="0.5118110236220472" footer="0.5118110236220472"/>
  <pageSetup fitToHeight="6" fitToWidth="6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9"/>
  <sheetViews>
    <sheetView showGridLines="0" zoomScaleSheetLayoutView="100" workbookViewId="0" topLeftCell="A67">
      <selection activeCell="M190" sqref="M190"/>
    </sheetView>
  </sheetViews>
  <sheetFormatPr defaultColWidth="9.00390625" defaultRowHeight="15"/>
  <cols>
    <col min="1" max="1" width="7.421875" style="204" customWidth="1"/>
    <col min="2" max="2" width="14.140625" style="204" customWidth="1"/>
    <col min="3" max="4" width="9.00390625" style="204" customWidth="1"/>
    <col min="5" max="5" width="39.8515625" style="204" customWidth="1"/>
    <col min="6" max="7" width="9.00390625" style="204" customWidth="1"/>
    <col min="8" max="8" width="10.28125" style="204" customWidth="1"/>
    <col min="9" max="10" width="9.00390625" style="204" customWidth="1"/>
    <col min="11" max="11" width="12.00390625" style="204" customWidth="1"/>
    <col min="12" max="12" width="9.00390625" style="204" customWidth="1"/>
    <col min="13" max="13" width="21.00390625" style="204" customWidth="1"/>
    <col min="14" max="14" width="3.7109375" style="204" customWidth="1"/>
    <col min="15" max="16384" width="9.00390625" style="204" customWidth="1"/>
  </cols>
  <sheetData>
    <row r="1" spans="1:5" ht="15">
      <c r="A1" s="279" t="s">
        <v>780</v>
      </c>
      <c r="B1" s="279"/>
      <c r="C1" s="279"/>
      <c r="D1" s="279"/>
      <c r="E1" s="279"/>
    </row>
    <row r="2" spans="1:5" ht="4.5" customHeight="1" thickBot="1">
      <c r="A2" s="290"/>
      <c r="B2" s="290"/>
      <c r="C2" s="290"/>
      <c r="D2" s="290"/>
      <c r="E2" s="290"/>
    </row>
    <row r="3" spans="1:11" ht="36">
      <c r="A3" s="1" t="s">
        <v>130</v>
      </c>
      <c r="B3" s="2" t="s">
        <v>131</v>
      </c>
      <c r="C3" s="3" t="s">
        <v>132</v>
      </c>
      <c r="D3" s="4" t="s">
        <v>133</v>
      </c>
      <c r="E3" s="3" t="s">
        <v>134</v>
      </c>
      <c r="F3" s="715" t="s">
        <v>135</v>
      </c>
      <c r="G3" s="716"/>
      <c r="H3" s="21" t="s">
        <v>136</v>
      </c>
      <c r="I3" s="5" t="s">
        <v>137</v>
      </c>
      <c r="J3" s="6" t="s">
        <v>138</v>
      </c>
      <c r="K3" s="42" t="s">
        <v>139</v>
      </c>
    </row>
    <row r="4" spans="1:11" ht="15.75" thickBot="1">
      <c r="A4" s="7" t="s">
        <v>140</v>
      </c>
      <c r="B4" s="8"/>
      <c r="C4" s="12"/>
      <c r="D4" s="10"/>
      <c r="E4" s="9"/>
      <c r="F4" s="22" t="s">
        <v>141</v>
      </c>
      <c r="G4" s="23" t="s">
        <v>142</v>
      </c>
      <c r="H4" s="24" t="s">
        <v>143</v>
      </c>
      <c r="I4" s="11" t="s">
        <v>144</v>
      </c>
      <c r="J4" s="13" t="s">
        <v>145</v>
      </c>
      <c r="K4" s="43" t="s">
        <v>146</v>
      </c>
    </row>
    <row r="5" ht="3.75" customHeight="1">
      <c r="A5" s="205"/>
    </row>
    <row r="6" ht="15" customHeight="1">
      <c r="A6" s="353"/>
    </row>
    <row r="7" spans="1:11" ht="15">
      <c r="A7" s="384" t="s">
        <v>689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</row>
    <row r="8" spans="1:13" ht="15">
      <c r="A8" s="57">
        <v>1</v>
      </c>
      <c r="B8" s="14"/>
      <c r="C8" s="32" t="s">
        <v>161</v>
      </c>
      <c r="D8" s="14" t="s">
        <v>148</v>
      </c>
      <c r="E8" s="206" t="s">
        <v>1121</v>
      </c>
      <c r="F8" s="60">
        <v>2.284</v>
      </c>
      <c r="G8" s="60">
        <v>2.669</v>
      </c>
      <c r="H8" s="33">
        <f>G8-F8</f>
        <v>0.38500000000000023</v>
      </c>
      <c r="I8" s="34">
        <v>6.4</v>
      </c>
      <c r="J8" s="35">
        <v>3180</v>
      </c>
      <c r="K8" s="18">
        <f>SUM(H8*I8*J8)</f>
        <v>7835.520000000006</v>
      </c>
      <c r="L8" s="719"/>
      <c r="M8" s="833"/>
    </row>
    <row r="9" spans="1:13" ht="15">
      <c r="A9" s="66"/>
      <c r="B9" s="14"/>
      <c r="C9" s="32" t="s">
        <v>161</v>
      </c>
      <c r="D9" s="14" t="s">
        <v>148</v>
      </c>
      <c r="E9" s="206" t="s">
        <v>1122</v>
      </c>
      <c r="F9" s="60">
        <v>5.439</v>
      </c>
      <c r="G9" s="60">
        <v>6.18</v>
      </c>
      <c r="H9" s="33">
        <f>G9-F9</f>
        <v>0.7409999999999997</v>
      </c>
      <c r="I9" s="34">
        <v>6.3</v>
      </c>
      <c r="J9" s="35">
        <v>3180</v>
      </c>
      <c r="K9" s="18">
        <f>SUM(H9*I9*J9)</f>
        <v>14845.193999999992</v>
      </c>
      <c r="L9" s="719"/>
      <c r="M9" s="833"/>
    </row>
    <row r="10" spans="1:11" ht="15">
      <c r="A10" s="58"/>
      <c r="B10" s="721" t="s">
        <v>162</v>
      </c>
      <c r="C10" s="722"/>
      <c r="D10" s="723"/>
      <c r="E10" s="207"/>
      <c r="F10" s="63"/>
      <c r="G10" s="63"/>
      <c r="H10" s="20">
        <f>SUM(H8:H9)</f>
        <v>1.126</v>
      </c>
      <c r="I10" s="31"/>
      <c r="J10" s="27"/>
      <c r="K10" s="19">
        <f>SUM(K8:K9)</f>
        <v>22680.714</v>
      </c>
    </row>
    <row r="11" spans="1:13" ht="15">
      <c r="A11" s="201">
        <v>2</v>
      </c>
      <c r="B11" s="14"/>
      <c r="C11" s="32" t="s">
        <v>308</v>
      </c>
      <c r="D11" s="14" t="s">
        <v>148</v>
      </c>
      <c r="E11" s="209" t="s">
        <v>309</v>
      </c>
      <c r="F11" s="60">
        <v>0.83</v>
      </c>
      <c r="G11" s="60">
        <v>1.5</v>
      </c>
      <c r="H11" s="33">
        <f>G11-F11</f>
        <v>0.67</v>
      </c>
      <c r="I11" s="34">
        <v>4.2</v>
      </c>
      <c r="J11" s="35">
        <v>2800</v>
      </c>
      <c r="K11" s="18">
        <f>SUM(H11*I11*J11)</f>
        <v>7879.200000000002</v>
      </c>
      <c r="L11" s="719"/>
      <c r="M11" s="833"/>
    </row>
    <row r="12" spans="1:11" ht="15">
      <c r="A12" s="406"/>
      <c r="B12" s="710" t="s">
        <v>626</v>
      </c>
      <c r="C12" s="711"/>
      <c r="D12" s="712"/>
      <c r="E12" s="51"/>
      <c r="F12" s="25"/>
      <c r="G12" s="25"/>
      <c r="H12" s="54">
        <v>0.67</v>
      </c>
      <c r="I12" s="127"/>
      <c r="J12" s="126"/>
      <c r="K12" s="19">
        <v>2527</v>
      </c>
    </row>
    <row r="13" spans="1:13" ht="15">
      <c r="A13" s="201">
        <v>3</v>
      </c>
      <c r="B13" s="14"/>
      <c r="C13" s="32" t="s">
        <v>446</v>
      </c>
      <c r="D13" s="14" t="s">
        <v>148</v>
      </c>
      <c r="E13" s="59" t="s">
        <v>447</v>
      </c>
      <c r="F13" s="60">
        <v>0</v>
      </c>
      <c r="G13" s="60">
        <v>0.7</v>
      </c>
      <c r="H13" s="33">
        <f>G13-F13</f>
        <v>0.7</v>
      </c>
      <c r="I13" s="34">
        <v>6.5</v>
      </c>
      <c r="J13" s="35">
        <v>2800</v>
      </c>
      <c r="K13" s="18">
        <f>SUM(H13*I13*J13)</f>
        <v>12740</v>
      </c>
      <c r="L13" s="719"/>
      <c r="M13" s="833"/>
    </row>
    <row r="14" spans="1:11" ht="15">
      <c r="A14" s="406"/>
      <c r="B14" s="710" t="s">
        <v>450</v>
      </c>
      <c r="C14" s="711"/>
      <c r="D14" s="712"/>
      <c r="E14" s="51"/>
      <c r="F14" s="25"/>
      <c r="G14" s="25"/>
      <c r="H14" s="54">
        <v>0.7</v>
      </c>
      <c r="I14" s="127"/>
      <c r="J14" s="126"/>
      <c r="K14" s="19">
        <v>3890</v>
      </c>
    </row>
    <row r="15" spans="1:13" ht="15">
      <c r="A15" s="376">
        <v>4</v>
      </c>
      <c r="B15" s="14"/>
      <c r="C15" s="32" t="s">
        <v>518</v>
      </c>
      <c r="D15" s="14" t="s">
        <v>148</v>
      </c>
      <c r="E15" s="206" t="s">
        <v>879</v>
      </c>
      <c r="F15" s="60">
        <v>1.49</v>
      </c>
      <c r="G15" s="60">
        <v>1.72</v>
      </c>
      <c r="H15" s="33">
        <f>G15-F15</f>
        <v>0.22999999999999998</v>
      </c>
      <c r="I15" s="34">
        <v>3.5</v>
      </c>
      <c r="J15" s="35">
        <v>2530</v>
      </c>
      <c r="K15" s="18">
        <f>SUM(H15*I15*J15)</f>
        <v>2036.6499999999999</v>
      </c>
      <c r="L15" s="719"/>
      <c r="M15" s="833"/>
    </row>
    <row r="16" spans="1:11" ht="15">
      <c r="A16" s="378"/>
      <c r="B16" s="721" t="s">
        <v>880</v>
      </c>
      <c r="C16" s="722"/>
      <c r="D16" s="723"/>
      <c r="E16" s="207"/>
      <c r="F16" s="63"/>
      <c r="G16" s="63"/>
      <c r="H16" s="64">
        <f>SUM(H15:H15)</f>
        <v>0.22999999999999998</v>
      </c>
      <c r="I16" s="440"/>
      <c r="J16" s="27"/>
      <c r="K16" s="19">
        <f>SUM(K15:K15)</f>
        <v>2036.6499999999999</v>
      </c>
    </row>
    <row r="17" spans="1:13" ht="15">
      <c r="A17" s="376">
        <v>5</v>
      </c>
      <c r="B17" s="14"/>
      <c r="C17" s="32" t="s">
        <v>199</v>
      </c>
      <c r="D17" s="14" t="s">
        <v>148</v>
      </c>
      <c r="E17" s="59" t="s">
        <v>1123</v>
      </c>
      <c r="F17" s="60">
        <v>0.112</v>
      </c>
      <c r="G17" s="60">
        <v>1.367</v>
      </c>
      <c r="H17" s="33">
        <f>G17-F17</f>
        <v>1.255</v>
      </c>
      <c r="I17" s="34">
        <v>6.1</v>
      </c>
      <c r="J17" s="35">
        <v>2800</v>
      </c>
      <c r="K17" s="18">
        <f>SUM(H17*I17*J17)</f>
        <v>21435.399999999998</v>
      </c>
      <c r="L17" s="719"/>
      <c r="M17" s="833"/>
    </row>
    <row r="18" spans="1:11" ht="15">
      <c r="A18" s="378"/>
      <c r="B18" s="764" t="s">
        <v>200</v>
      </c>
      <c r="C18" s="755"/>
      <c r="D18" s="756"/>
      <c r="E18" s="295"/>
      <c r="F18" s="63"/>
      <c r="G18" s="63"/>
      <c r="H18" s="36">
        <f>SUM(H17:H17)</f>
        <v>1.255</v>
      </c>
      <c r="I18" s="37"/>
      <c r="J18" s="38"/>
      <c r="K18" s="19">
        <f>SUM(K17:K17)</f>
        <v>21435.399999999998</v>
      </c>
    </row>
    <row r="19" spans="1:13" ht="15">
      <c r="A19" s="191">
        <v>6</v>
      </c>
      <c r="B19" s="39"/>
      <c r="C19" s="39" t="s">
        <v>567</v>
      </c>
      <c r="D19" s="14" t="s">
        <v>148</v>
      </c>
      <c r="E19" s="51" t="s">
        <v>1291</v>
      </c>
      <c r="F19" s="25">
        <v>0.5</v>
      </c>
      <c r="G19" s="25">
        <v>0.821</v>
      </c>
      <c r="H19" s="25">
        <f>G19-F19</f>
        <v>0.32099999999999995</v>
      </c>
      <c r="I19" s="119">
        <v>5.3</v>
      </c>
      <c r="J19" s="39">
        <v>1500</v>
      </c>
      <c r="K19" s="18">
        <f>SUM(H19*I19*J19)</f>
        <v>2551.9499999999994</v>
      </c>
      <c r="L19" s="729"/>
      <c r="M19" s="695"/>
    </row>
    <row r="20" spans="1:13" ht="15">
      <c r="A20" s="187"/>
      <c r="B20" s="798" t="s">
        <v>568</v>
      </c>
      <c r="C20" s="749"/>
      <c r="D20" s="799"/>
      <c r="E20" s="52"/>
      <c r="F20" s="28"/>
      <c r="G20" s="28"/>
      <c r="H20" s="28">
        <f>SUM(H19)</f>
        <v>0.32099999999999995</v>
      </c>
      <c r="I20" s="127"/>
      <c r="J20" s="126"/>
      <c r="K20" s="19">
        <f>SUM(K19)</f>
        <v>2551.9499999999994</v>
      </c>
      <c r="L20" s="720"/>
      <c r="M20" s="695"/>
    </row>
    <row r="21" spans="1:13" ht="15">
      <c r="A21" s="191">
        <v>7</v>
      </c>
      <c r="B21" s="39"/>
      <c r="C21" s="39" t="s">
        <v>217</v>
      </c>
      <c r="D21" s="14" t="s">
        <v>148</v>
      </c>
      <c r="E21" s="51" t="s">
        <v>1292</v>
      </c>
      <c r="F21" s="25">
        <v>8.68</v>
      </c>
      <c r="G21" s="25">
        <v>9.3</v>
      </c>
      <c r="H21" s="25">
        <f>G21-F21</f>
        <v>0.620000000000001</v>
      </c>
      <c r="I21" s="119">
        <v>6</v>
      </c>
      <c r="J21" s="39">
        <v>2000</v>
      </c>
      <c r="K21" s="18">
        <f>SUM(H21*I21*J21)</f>
        <v>7440.000000000012</v>
      </c>
      <c r="L21" s="729"/>
      <c r="M21" s="842"/>
    </row>
    <row r="22" spans="1:13" ht="15">
      <c r="A22" s="187"/>
      <c r="B22" s="798" t="s">
        <v>1293</v>
      </c>
      <c r="C22" s="749"/>
      <c r="D22" s="799"/>
      <c r="E22" s="52"/>
      <c r="F22" s="28"/>
      <c r="G22" s="28"/>
      <c r="H22" s="28">
        <f>SUM(H21)</f>
        <v>0.620000000000001</v>
      </c>
      <c r="I22" s="127"/>
      <c r="J22" s="126"/>
      <c r="K22" s="19">
        <f>SUM(K21)</f>
        <v>7440.000000000012</v>
      </c>
      <c r="L22" s="844"/>
      <c r="M22" s="842"/>
    </row>
    <row r="23" spans="1:13" ht="15">
      <c r="A23" s="191">
        <v>8</v>
      </c>
      <c r="B23" s="39" t="s">
        <v>1277</v>
      </c>
      <c r="C23" s="39" t="s">
        <v>1294</v>
      </c>
      <c r="D23" s="14" t="s">
        <v>148</v>
      </c>
      <c r="E23" s="51" t="s">
        <v>1295</v>
      </c>
      <c r="F23" s="25">
        <v>0</v>
      </c>
      <c r="G23" s="25">
        <v>0.45</v>
      </c>
      <c r="H23" s="25">
        <f>G23-F23</f>
        <v>0.45</v>
      </c>
      <c r="I23" s="119">
        <v>6</v>
      </c>
      <c r="J23" s="39">
        <v>2000</v>
      </c>
      <c r="K23" s="18">
        <f>SUM(H23*I23*J23)</f>
        <v>5400</v>
      </c>
      <c r="L23" s="729"/>
      <c r="M23" s="842"/>
    </row>
    <row r="24" spans="1:13" ht="15">
      <c r="A24" s="187"/>
      <c r="B24" s="798" t="s">
        <v>1293</v>
      </c>
      <c r="C24" s="740"/>
      <c r="D24" s="799"/>
      <c r="E24" s="52"/>
      <c r="F24" s="28"/>
      <c r="G24" s="28"/>
      <c r="H24" s="28">
        <f>SUM(H23)</f>
        <v>0.45</v>
      </c>
      <c r="I24" s="127"/>
      <c r="J24" s="126"/>
      <c r="K24" s="19">
        <f>SUM(K23)</f>
        <v>5400</v>
      </c>
      <c r="L24" s="844"/>
      <c r="M24" s="842"/>
    </row>
    <row r="25" spans="1:13" ht="15">
      <c r="A25" s="191">
        <v>9</v>
      </c>
      <c r="B25" s="39" t="s">
        <v>1174</v>
      </c>
      <c r="C25" s="39" t="s">
        <v>279</v>
      </c>
      <c r="D25" s="14" t="s">
        <v>148</v>
      </c>
      <c r="E25" s="51" t="s">
        <v>1296</v>
      </c>
      <c r="F25" s="25">
        <v>5.295</v>
      </c>
      <c r="G25" s="25">
        <v>5.62</v>
      </c>
      <c r="H25" s="25">
        <f>G25-F25</f>
        <v>0.3250000000000002</v>
      </c>
      <c r="I25" s="119">
        <v>6</v>
      </c>
      <c r="J25" s="39">
        <v>3500</v>
      </c>
      <c r="K25" s="18">
        <f>SUM(H25*I25*J25)</f>
        <v>6825.000000000004</v>
      </c>
      <c r="L25" s="729"/>
      <c r="M25" s="842"/>
    </row>
    <row r="26" spans="1:13" ht="15">
      <c r="A26" s="187"/>
      <c r="B26" s="798" t="s">
        <v>1293</v>
      </c>
      <c r="C26" s="749"/>
      <c r="D26" s="799"/>
      <c r="E26" s="52"/>
      <c r="F26" s="28"/>
      <c r="G26" s="28"/>
      <c r="H26" s="28">
        <f>SUM(H25)</f>
        <v>0.3250000000000002</v>
      </c>
      <c r="I26" s="127"/>
      <c r="J26" s="126"/>
      <c r="K26" s="19">
        <f>SUM(K25)</f>
        <v>6825.000000000004</v>
      </c>
      <c r="L26" s="844"/>
      <c r="M26" s="842"/>
    </row>
    <row r="27" spans="1:13" ht="15">
      <c r="A27" s="195"/>
      <c r="B27" s="143"/>
      <c r="C27" s="562"/>
      <c r="D27" s="143"/>
      <c r="E27" s="123"/>
      <c r="F27" s="124"/>
      <c r="G27" s="124"/>
      <c r="H27" s="124"/>
      <c r="I27" s="144"/>
      <c r="J27" s="143"/>
      <c r="K27" s="106"/>
      <c r="L27" s="329"/>
      <c r="M27" s="329"/>
    </row>
    <row r="28" spans="1:11" ht="15">
      <c r="A28" s="382" t="s">
        <v>690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5" ht="15">
      <c r="A29" s="376">
        <v>10</v>
      </c>
      <c r="B29" s="100"/>
      <c r="C29" s="211" t="s">
        <v>265</v>
      </c>
      <c r="D29" s="212" t="s">
        <v>182</v>
      </c>
      <c r="E29" s="213" t="s">
        <v>1124</v>
      </c>
      <c r="F29" s="214">
        <v>2.637</v>
      </c>
      <c r="G29" s="214">
        <v>3.402</v>
      </c>
      <c r="H29" s="177">
        <v>0.765</v>
      </c>
      <c r="I29" s="178">
        <v>5.4</v>
      </c>
      <c r="J29" s="179">
        <v>890</v>
      </c>
      <c r="K29" s="262">
        <f>SUM(H29*I29*J29)</f>
        <v>3676.59</v>
      </c>
      <c r="L29" s="729"/>
      <c r="M29" s="695"/>
      <c r="N29" s="695"/>
      <c r="O29" s="695"/>
    </row>
    <row r="30" spans="1:15" ht="15">
      <c r="A30" s="407"/>
      <c r="B30" s="710" t="s">
        <v>613</v>
      </c>
      <c r="C30" s="711"/>
      <c r="D30" s="712"/>
      <c r="E30" s="51"/>
      <c r="F30" s="25"/>
      <c r="G30" s="25"/>
      <c r="H30" s="54">
        <f>SUM(H29)</f>
        <v>0.765</v>
      </c>
      <c r="I30" s="127"/>
      <c r="J30" s="126"/>
      <c r="K30" s="280">
        <f>SUM(K29)</f>
        <v>3676.59</v>
      </c>
      <c r="L30" s="720"/>
      <c r="M30" s="695"/>
      <c r="N30" s="695"/>
      <c r="O30" s="695"/>
    </row>
    <row r="31" spans="1:11" ht="15">
      <c r="A31" s="261">
        <v>11</v>
      </c>
      <c r="B31" s="100"/>
      <c r="C31" s="211" t="s">
        <v>310</v>
      </c>
      <c r="D31" s="212" t="s">
        <v>182</v>
      </c>
      <c r="E31" s="213" t="s">
        <v>311</v>
      </c>
      <c r="F31" s="214">
        <v>2.023</v>
      </c>
      <c r="G31" s="214">
        <v>2.55</v>
      </c>
      <c r="H31" s="177">
        <v>0.527</v>
      </c>
      <c r="I31" s="178">
        <v>5</v>
      </c>
      <c r="J31" s="179">
        <v>890</v>
      </c>
      <c r="K31" s="262">
        <f>SUM(H31*I31*J31)</f>
        <v>2345.15</v>
      </c>
    </row>
    <row r="32" spans="1:11" ht="15">
      <c r="A32" s="406"/>
      <c r="B32" s="710" t="s">
        <v>630</v>
      </c>
      <c r="C32" s="711"/>
      <c r="D32" s="712"/>
      <c r="E32" s="51"/>
      <c r="F32" s="25"/>
      <c r="G32" s="25"/>
      <c r="H32" s="54">
        <v>0.527</v>
      </c>
      <c r="I32" s="127"/>
      <c r="J32" s="126"/>
      <c r="K32" s="68">
        <v>2345</v>
      </c>
    </row>
    <row r="33" spans="1:14" ht="15">
      <c r="A33" s="261">
        <v>12</v>
      </c>
      <c r="B33" s="100"/>
      <c r="C33" s="211" t="s">
        <v>786</v>
      </c>
      <c r="D33" s="212" t="s">
        <v>182</v>
      </c>
      <c r="E33" s="213" t="s">
        <v>787</v>
      </c>
      <c r="F33" s="214">
        <v>0.243</v>
      </c>
      <c r="G33" s="214">
        <v>0.816</v>
      </c>
      <c r="H33" s="177">
        <f>SUM(G33-F33)</f>
        <v>0.573</v>
      </c>
      <c r="I33" s="178">
        <v>5.4</v>
      </c>
      <c r="J33" s="179"/>
      <c r="K33" s="262">
        <v>5000</v>
      </c>
      <c r="L33" s="848"/>
      <c r="M33" s="849"/>
      <c r="N33" s="849"/>
    </row>
    <row r="34" spans="1:14" ht="15">
      <c r="A34" s="406"/>
      <c r="B34" s="710" t="s">
        <v>788</v>
      </c>
      <c r="C34" s="711"/>
      <c r="D34" s="712"/>
      <c r="E34" s="51"/>
      <c r="F34" s="25"/>
      <c r="G34" s="25"/>
      <c r="H34" s="54">
        <f>SUM(H33)</f>
        <v>0.573</v>
      </c>
      <c r="I34" s="127"/>
      <c r="J34" s="126"/>
      <c r="K34" s="68">
        <v>5000</v>
      </c>
      <c r="L34" s="530"/>
      <c r="M34" s="531"/>
      <c r="N34" s="531"/>
    </row>
    <row r="35" spans="1:11" ht="15">
      <c r="A35" s="188">
        <v>13</v>
      </c>
      <c r="B35" s="93"/>
      <c r="C35" s="101" t="s">
        <v>389</v>
      </c>
      <c r="D35" s="93" t="s">
        <v>182</v>
      </c>
      <c r="E35" s="215" t="s">
        <v>669</v>
      </c>
      <c r="F35" s="216">
        <v>2.118</v>
      </c>
      <c r="G35" s="216">
        <v>2.46</v>
      </c>
      <c r="H35" s="180">
        <f>G35-F35</f>
        <v>0.3420000000000001</v>
      </c>
      <c r="I35" s="181">
        <v>4.7</v>
      </c>
      <c r="J35" s="182">
        <v>890</v>
      </c>
      <c r="K35" s="102">
        <f>SUM(H35*I35*J35)</f>
        <v>1430.5860000000002</v>
      </c>
    </row>
    <row r="36" spans="1:11" ht="15">
      <c r="A36" s="406"/>
      <c r="B36" s="710" t="s">
        <v>644</v>
      </c>
      <c r="C36" s="711"/>
      <c r="D36" s="712"/>
      <c r="E36" s="51"/>
      <c r="F36" s="25"/>
      <c r="G36" s="25"/>
      <c r="H36" s="54">
        <v>0.434</v>
      </c>
      <c r="I36" s="127"/>
      <c r="J36" s="126"/>
      <c r="K36" s="68">
        <v>1815</v>
      </c>
    </row>
    <row r="37" spans="1:13" ht="15">
      <c r="A37" s="261">
        <v>14</v>
      </c>
      <c r="B37" s="100"/>
      <c r="C37" s="211" t="s">
        <v>388</v>
      </c>
      <c r="D37" s="212" t="s">
        <v>182</v>
      </c>
      <c r="E37" s="213" t="s">
        <v>808</v>
      </c>
      <c r="F37" s="214">
        <v>0.069</v>
      </c>
      <c r="G37" s="214">
        <v>0.228</v>
      </c>
      <c r="H37" s="177">
        <f>SUM(G37-F37)</f>
        <v>0.159</v>
      </c>
      <c r="I37" s="178">
        <v>4.8</v>
      </c>
      <c r="J37" s="179"/>
      <c r="K37" s="262">
        <v>900</v>
      </c>
      <c r="L37" s="638"/>
      <c r="M37" s="639"/>
    </row>
    <row r="38" spans="1:13" ht="15">
      <c r="A38" s="406"/>
      <c r="B38" s="710" t="s">
        <v>643</v>
      </c>
      <c r="C38" s="711"/>
      <c r="D38" s="712"/>
      <c r="E38" s="51"/>
      <c r="F38" s="25"/>
      <c r="G38" s="25"/>
      <c r="H38" s="54">
        <f>H37</f>
        <v>0.159</v>
      </c>
      <c r="I38" s="127"/>
      <c r="J38" s="126"/>
      <c r="K38" s="68">
        <v>900</v>
      </c>
      <c r="L38" s="526"/>
      <c r="M38" s="526"/>
    </row>
    <row r="39" spans="1:11" ht="15">
      <c r="A39" s="261">
        <v>15</v>
      </c>
      <c r="B39" s="100"/>
      <c r="C39" s="211" t="s">
        <v>809</v>
      </c>
      <c r="D39" s="212" t="s">
        <v>182</v>
      </c>
      <c r="E39" s="213" t="s">
        <v>810</v>
      </c>
      <c r="F39" s="214">
        <v>1.93</v>
      </c>
      <c r="G39" s="214">
        <v>2.068</v>
      </c>
      <c r="H39" s="177">
        <f>SUM(G39-F39)</f>
        <v>0.13800000000000012</v>
      </c>
      <c r="I39" s="178">
        <v>5.5</v>
      </c>
      <c r="J39" s="179"/>
      <c r="K39" s="262">
        <v>400</v>
      </c>
    </row>
    <row r="40" spans="1:11" ht="15">
      <c r="A40" s="406"/>
      <c r="B40" s="710" t="s">
        <v>811</v>
      </c>
      <c r="C40" s="711"/>
      <c r="D40" s="712"/>
      <c r="E40" s="51"/>
      <c r="F40" s="25"/>
      <c r="G40" s="25"/>
      <c r="H40" s="54">
        <f>H39</f>
        <v>0.13800000000000012</v>
      </c>
      <c r="I40" s="127"/>
      <c r="J40" s="126"/>
      <c r="K40" s="68">
        <v>400</v>
      </c>
    </row>
    <row r="41" spans="1:11" ht="15">
      <c r="A41" s="261">
        <v>16</v>
      </c>
      <c r="B41" s="100"/>
      <c r="C41" s="211" t="s">
        <v>387</v>
      </c>
      <c r="D41" s="212" t="s">
        <v>182</v>
      </c>
      <c r="E41" s="213" t="s">
        <v>812</v>
      </c>
      <c r="F41" s="214">
        <v>0.95</v>
      </c>
      <c r="G41" s="214">
        <v>1.6</v>
      </c>
      <c r="H41" s="177">
        <f>SUM(G41-F41)</f>
        <v>0.6500000000000001</v>
      </c>
      <c r="I41" s="178">
        <v>5.5</v>
      </c>
      <c r="J41" s="179"/>
      <c r="K41" s="262">
        <v>3100</v>
      </c>
    </row>
    <row r="42" spans="1:11" ht="15">
      <c r="A42" s="406"/>
      <c r="B42" s="710" t="s">
        <v>642</v>
      </c>
      <c r="C42" s="711"/>
      <c r="D42" s="712"/>
      <c r="E42" s="51"/>
      <c r="F42" s="25"/>
      <c r="G42" s="25"/>
      <c r="H42" s="54">
        <f>H41</f>
        <v>0.6500000000000001</v>
      </c>
      <c r="I42" s="127"/>
      <c r="J42" s="126"/>
      <c r="K42" s="68">
        <v>3100</v>
      </c>
    </row>
    <row r="43" spans="1:12" ht="15">
      <c r="A43" s="261">
        <v>17</v>
      </c>
      <c r="B43" s="100" t="s">
        <v>1174</v>
      </c>
      <c r="C43" s="211" t="s">
        <v>387</v>
      </c>
      <c r="D43" s="212" t="s">
        <v>182</v>
      </c>
      <c r="E43" s="213" t="s">
        <v>813</v>
      </c>
      <c r="F43" s="214">
        <v>5.403</v>
      </c>
      <c r="G43" s="214">
        <v>6.36</v>
      </c>
      <c r="H43" s="177">
        <f>SUM(G43-F43)</f>
        <v>0.9570000000000007</v>
      </c>
      <c r="I43" s="178">
        <v>5.4</v>
      </c>
      <c r="J43" s="179"/>
      <c r="K43" s="262">
        <v>4500</v>
      </c>
      <c r="L43" s="526"/>
    </row>
    <row r="44" spans="1:12" ht="15">
      <c r="A44" s="406"/>
      <c r="B44" s="710" t="s">
        <v>642</v>
      </c>
      <c r="C44" s="711"/>
      <c r="D44" s="712"/>
      <c r="E44" s="51"/>
      <c r="F44" s="25"/>
      <c r="G44" s="25"/>
      <c r="H44" s="54">
        <f>H43</f>
        <v>0.9570000000000007</v>
      </c>
      <c r="I44" s="127"/>
      <c r="J44" s="126"/>
      <c r="K44" s="68">
        <v>4500</v>
      </c>
      <c r="L44" s="331"/>
    </row>
    <row r="45" spans="1:11" ht="15">
      <c r="A45" s="488"/>
      <c r="B45" s="135"/>
      <c r="C45" s="135"/>
      <c r="D45" s="135"/>
      <c r="E45" s="123"/>
      <c r="F45" s="273"/>
      <c r="G45" s="273"/>
      <c r="H45" s="124"/>
      <c r="I45" s="144"/>
      <c r="J45" s="515"/>
      <c r="K45" s="114"/>
    </row>
    <row r="46" spans="1:11" ht="15.75" thickBot="1">
      <c r="A46" s="793">
        <v>22</v>
      </c>
      <c r="B46" s="832"/>
      <c r="C46" s="832"/>
      <c r="D46" s="832"/>
      <c r="E46" s="832"/>
      <c r="F46" s="832"/>
      <c r="G46" s="832"/>
      <c r="H46" s="832"/>
      <c r="I46" s="832"/>
      <c r="J46" s="832"/>
      <c r="K46" s="832"/>
    </row>
    <row r="47" spans="1:11" s="353" customFormat="1" ht="36">
      <c r="A47" s="1" t="s">
        <v>130</v>
      </c>
      <c r="B47" s="2" t="s">
        <v>131</v>
      </c>
      <c r="C47" s="3" t="s">
        <v>132</v>
      </c>
      <c r="D47" s="4" t="s">
        <v>133</v>
      </c>
      <c r="E47" s="3" t="s">
        <v>134</v>
      </c>
      <c r="F47" s="826" t="s">
        <v>135</v>
      </c>
      <c r="G47" s="827"/>
      <c r="H47" s="21" t="s">
        <v>136</v>
      </c>
      <c r="I47" s="5" t="s">
        <v>137</v>
      </c>
      <c r="J47" s="6" t="s">
        <v>138</v>
      </c>
      <c r="K47" s="42" t="s">
        <v>139</v>
      </c>
    </row>
    <row r="48" spans="1:11" ht="15.75" thickBot="1">
      <c r="A48" s="7" t="s">
        <v>140</v>
      </c>
      <c r="B48" s="8"/>
      <c r="C48" s="12"/>
      <c r="D48" s="10"/>
      <c r="E48" s="9"/>
      <c r="F48" s="22" t="s">
        <v>141</v>
      </c>
      <c r="G48" s="23" t="s">
        <v>142</v>
      </c>
      <c r="H48" s="24" t="s">
        <v>143</v>
      </c>
      <c r="I48" s="11" t="s">
        <v>144</v>
      </c>
      <c r="J48" s="13" t="s">
        <v>145</v>
      </c>
      <c r="K48" s="43" t="s">
        <v>146</v>
      </c>
    </row>
    <row r="49" spans="1:11" ht="3.75" customHeight="1">
      <c r="A49" s="3"/>
      <c r="B49" s="41"/>
      <c r="C49" s="40"/>
      <c r="D49" s="41"/>
      <c r="E49" s="41"/>
      <c r="F49" s="49"/>
      <c r="G49" s="49"/>
      <c r="H49" s="49"/>
      <c r="I49" s="648"/>
      <c r="J49" s="40"/>
      <c r="K49" s="49"/>
    </row>
    <row r="50" spans="1:11" ht="15" customHeight="1">
      <c r="A50" s="261">
        <v>18</v>
      </c>
      <c r="B50" s="100" t="s">
        <v>1174</v>
      </c>
      <c r="C50" s="211" t="s">
        <v>202</v>
      </c>
      <c r="D50" s="212" t="s">
        <v>182</v>
      </c>
      <c r="E50" s="213" t="s">
        <v>814</v>
      </c>
      <c r="F50" s="214">
        <v>1.138</v>
      </c>
      <c r="G50" s="214">
        <v>1.57</v>
      </c>
      <c r="H50" s="177">
        <f>SUM(G50-F50)</f>
        <v>0.43200000000000016</v>
      </c>
      <c r="I50" s="178">
        <v>7.6</v>
      </c>
      <c r="J50" s="179"/>
      <c r="K50" s="262">
        <v>1600</v>
      </c>
    </row>
    <row r="51" spans="1:14" ht="15">
      <c r="A51" s="406"/>
      <c r="B51" s="766" t="s">
        <v>597</v>
      </c>
      <c r="C51" s="829"/>
      <c r="D51" s="830"/>
      <c r="E51" s="51"/>
      <c r="F51" s="25"/>
      <c r="G51" s="25"/>
      <c r="H51" s="54">
        <f>H50</f>
        <v>0.43200000000000016</v>
      </c>
      <c r="I51" s="127"/>
      <c r="J51" s="126"/>
      <c r="K51" s="68">
        <v>1600</v>
      </c>
      <c r="L51" s="526"/>
      <c r="N51" s="329"/>
    </row>
    <row r="52" spans="1:14" ht="15">
      <c r="A52" s="261">
        <v>19</v>
      </c>
      <c r="B52" s="100" t="s">
        <v>1174</v>
      </c>
      <c r="C52" s="211" t="s">
        <v>612</v>
      </c>
      <c r="D52" s="212" t="s">
        <v>182</v>
      </c>
      <c r="E52" s="213" t="s">
        <v>815</v>
      </c>
      <c r="F52" s="214">
        <v>3.966</v>
      </c>
      <c r="G52" s="214">
        <v>4.328</v>
      </c>
      <c r="H52" s="177">
        <f>SUM(G52-F52)</f>
        <v>0.3620000000000001</v>
      </c>
      <c r="I52" s="178">
        <v>5.4</v>
      </c>
      <c r="J52" s="179"/>
      <c r="K52" s="262">
        <v>1700</v>
      </c>
      <c r="L52" s="329"/>
      <c r="M52" s="329"/>
      <c r="N52" s="329"/>
    </row>
    <row r="53" spans="1:14" ht="15">
      <c r="A53" s="406"/>
      <c r="B53" s="766" t="s">
        <v>618</v>
      </c>
      <c r="C53" s="718"/>
      <c r="D53" s="831"/>
      <c r="E53" s="51"/>
      <c r="F53" s="25"/>
      <c r="G53" s="25"/>
      <c r="H53" s="54">
        <f>H52</f>
        <v>0.3620000000000001</v>
      </c>
      <c r="I53" s="127"/>
      <c r="J53" s="126"/>
      <c r="K53" s="68">
        <v>1700</v>
      </c>
      <c r="L53" s="526"/>
      <c r="N53" s="329"/>
    </row>
    <row r="54" spans="1:14" ht="15">
      <c r="A54" s="261">
        <v>20</v>
      </c>
      <c r="B54" s="100"/>
      <c r="C54" s="211" t="s">
        <v>778</v>
      </c>
      <c r="D54" s="212" t="s">
        <v>182</v>
      </c>
      <c r="E54" s="213" t="s">
        <v>816</v>
      </c>
      <c r="F54" s="214">
        <v>4.044</v>
      </c>
      <c r="G54" s="214">
        <v>4.273</v>
      </c>
      <c r="H54" s="177">
        <f>SUM(G54-F54)</f>
        <v>0.2290000000000001</v>
      </c>
      <c r="I54" s="178">
        <v>6.1</v>
      </c>
      <c r="J54" s="179"/>
      <c r="K54" s="262">
        <v>655</v>
      </c>
      <c r="L54" s="329"/>
      <c r="M54" s="329"/>
      <c r="N54" s="329"/>
    </row>
    <row r="55" spans="1:14" ht="15">
      <c r="A55" s="406"/>
      <c r="B55" s="766" t="s">
        <v>779</v>
      </c>
      <c r="C55" s="718"/>
      <c r="D55" s="831"/>
      <c r="E55" s="51"/>
      <c r="F55" s="25"/>
      <c r="G55" s="25"/>
      <c r="H55" s="54">
        <f>H54</f>
        <v>0.2290000000000001</v>
      </c>
      <c r="I55" s="127"/>
      <c r="J55" s="126"/>
      <c r="K55" s="68">
        <v>655</v>
      </c>
      <c r="L55" s="344"/>
      <c r="M55" s="288"/>
      <c r="N55" s="329"/>
    </row>
    <row r="56" spans="1:14" ht="15">
      <c r="A56" s="261">
        <v>21</v>
      </c>
      <c r="B56" s="100"/>
      <c r="C56" s="211" t="s">
        <v>778</v>
      </c>
      <c r="D56" s="212" t="s">
        <v>182</v>
      </c>
      <c r="E56" s="213" t="s">
        <v>817</v>
      </c>
      <c r="F56" s="214">
        <v>0.752</v>
      </c>
      <c r="G56" s="214">
        <v>1.142</v>
      </c>
      <c r="H56" s="177">
        <f>SUM(G56-F56)</f>
        <v>0.3899999999999999</v>
      </c>
      <c r="I56" s="178">
        <v>5.9</v>
      </c>
      <c r="J56" s="179"/>
      <c r="K56" s="262">
        <v>1055</v>
      </c>
      <c r="L56" s="329"/>
      <c r="M56" s="329"/>
      <c r="N56" s="329"/>
    </row>
    <row r="57" spans="1:14" ht="15">
      <c r="A57" s="406"/>
      <c r="B57" s="766" t="s">
        <v>779</v>
      </c>
      <c r="C57" s="718"/>
      <c r="D57" s="831"/>
      <c r="E57" s="51"/>
      <c r="F57" s="25"/>
      <c r="G57" s="25"/>
      <c r="H57" s="54">
        <f>H56</f>
        <v>0.3899999999999999</v>
      </c>
      <c r="I57" s="127"/>
      <c r="J57" s="126"/>
      <c r="K57" s="68">
        <v>1055</v>
      </c>
      <c r="L57" s="344"/>
      <c r="M57" s="288"/>
      <c r="N57" s="329"/>
    </row>
    <row r="58" spans="1:14" ht="15">
      <c r="A58" s="261">
        <v>22</v>
      </c>
      <c r="B58" s="100"/>
      <c r="C58" s="211" t="s">
        <v>415</v>
      </c>
      <c r="D58" s="212" t="s">
        <v>182</v>
      </c>
      <c r="E58" s="213" t="s">
        <v>807</v>
      </c>
      <c r="F58" s="214">
        <v>0.003</v>
      </c>
      <c r="G58" s="214">
        <v>0.271</v>
      </c>
      <c r="H58" s="177">
        <f>SUM(G58-F58)</f>
        <v>0.268</v>
      </c>
      <c r="I58" s="178">
        <v>6.5</v>
      </c>
      <c r="J58" s="179"/>
      <c r="K58" s="262">
        <v>1550</v>
      </c>
      <c r="L58" s="329"/>
      <c r="M58" s="329"/>
      <c r="N58" s="329"/>
    </row>
    <row r="59" spans="1:14" ht="15">
      <c r="A59" s="406"/>
      <c r="B59" s="766" t="s">
        <v>779</v>
      </c>
      <c r="C59" s="718"/>
      <c r="D59" s="831"/>
      <c r="E59" s="51"/>
      <c r="F59" s="25"/>
      <c r="G59" s="25"/>
      <c r="H59" s="54">
        <f>H58</f>
        <v>0.268</v>
      </c>
      <c r="I59" s="127"/>
      <c r="J59" s="126"/>
      <c r="K59" s="68">
        <v>1550</v>
      </c>
      <c r="L59" s="344"/>
      <c r="M59" s="288"/>
      <c r="N59" s="329"/>
    </row>
    <row r="60" spans="1:14" ht="15">
      <c r="A60" s="261">
        <v>23</v>
      </c>
      <c r="B60" s="100"/>
      <c r="C60" s="211" t="s">
        <v>818</v>
      </c>
      <c r="D60" s="212" t="s">
        <v>182</v>
      </c>
      <c r="E60" s="213" t="s">
        <v>819</v>
      </c>
      <c r="F60" s="385">
        <v>0.1</v>
      </c>
      <c r="G60" s="385">
        <v>0.625</v>
      </c>
      <c r="H60" s="386">
        <f>SUM(G60-F60)</f>
        <v>0.525</v>
      </c>
      <c r="I60" s="387">
        <v>7</v>
      </c>
      <c r="J60" s="388"/>
      <c r="K60" s="389">
        <v>3000</v>
      </c>
      <c r="L60" s="329"/>
      <c r="M60" s="329"/>
      <c r="N60" s="329"/>
    </row>
    <row r="61" spans="1:14" ht="15">
      <c r="A61" s="406"/>
      <c r="B61" s="766" t="s">
        <v>820</v>
      </c>
      <c r="C61" s="718"/>
      <c r="D61" s="831"/>
      <c r="E61" s="51"/>
      <c r="F61" s="25"/>
      <c r="G61" s="25"/>
      <c r="H61" s="54">
        <f>H60</f>
        <v>0.525</v>
      </c>
      <c r="I61" s="127"/>
      <c r="J61" s="126"/>
      <c r="K61" s="19">
        <v>3000</v>
      </c>
      <c r="L61" s="329"/>
      <c r="M61" s="329"/>
      <c r="N61" s="329"/>
    </row>
    <row r="62" spans="1:14" ht="15">
      <c r="A62" s="265">
        <v>24</v>
      </c>
      <c r="B62" s="100"/>
      <c r="C62" s="211" t="s">
        <v>822</v>
      </c>
      <c r="D62" s="212" t="s">
        <v>182</v>
      </c>
      <c r="E62" s="213" t="s">
        <v>823</v>
      </c>
      <c r="F62" s="214">
        <v>0</v>
      </c>
      <c r="G62" s="214">
        <v>0</v>
      </c>
      <c r="H62" s="177">
        <f>SUM(G62-F62)</f>
        <v>0</v>
      </c>
      <c r="I62" s="178">
        <v>7</v>
      </c>
      <c r="J62" s="179"/>
      <c r="K62" s="262">
        <v>1000</v>
      </c>
      <c r="L62" s="329"/>
      <c r="M62" s="329"/>
      <c r="N62" s="329"/>
    </row>
    <row r="63" spans="1:15" ht="15">
      <c r="A63" s="406"/>
      <c r="B63" s="766" t="s">
        <v>824</v>
      </c>
      <c r="C63" s="718"/>
      <c r="D63" s="831"/>
      <c r="E63" s="51"/>
      <c r="F63" s="25"/>
      <c r="G63" s="25"/>
      <c r="H63" s="54">
        <f>H62</f>
        <v>0</v>
      </c>
      <c r="I63" s="127"/>
      <c r="J63" s="126"/>
      <c r="K63" s="68">
        <v>5000</v>
      </c>
      <c r="L63" s="344"/>
      <c r="M63" s="288"/>
      <c r="N63" s="288"/>
      <c r="O63" s="329"/>
    </row>
    <row r="64" spans="1:15" ht="15">
      <c r="A64" s="261">
        <v>25</v>
      </c>
      <c r="B64" s="100"/>
      <c r="C64" s="211" t="s">
        <v>764</v>
      </c>
      <c r="D64" s="212" t="s">
        <v>182</v>
      </c>
      <c r="E64" s="213" t="s">
        <v>825</v>
      </c>
      <c r="F64" s="214">
        <v>7.99</v>
      </c>
      <c r="G64" s="214">
        <v>9.254</v>
      </c>
      <c r="H64" s="177">
        <f>SUM(G64-F64)</f>
        <v>1.2639999999999993</v>
      </c>
      <c r="I64" s="178">
        <v>5</v>
      </c>
      <c r="J64" s="179"/>
      <c r="K64" s="389">
        <v>5200</v>
      </c>
      <c r="L64" s="532"/>
      <c r="M64" s="288"/>
      <c r="N64" s="288"/>
      <c r="O64" s="329"/>
    </row>
    <row r="65" spans="1:15" ht="15">
      <c r="A65" s="406"/>
      <c r="B65" s="766" t="s">
        <v>765</v>
      </c>
      <c r="C65" s="718"/>
      <c r="D65" s="831"/>
      <c r="E65" s="51"/>
      <c r="F65" s="25"/>
      <c r="G65" s="25"/>
      <c r="H65" s="54">
        <f>H64</f>
        <v>1.2639999999999993</v>
      </c>
      <c r="I65" s="127"/>
      <c r="J65" s="126"/>
      <c r="K65" s="19">
        <v>5200</v>
      </c>
      <c r="L65" s="532"/>
      <c r="M65" s="288"/>
      <c r="N65" s="288"/>
      <c r="O65" s="329"/>
    </row>
    <row r="66" spans="1:15" ht="15">
      <c r="A66" s="261">
        <v>26</v>
      </c>
      <c r="B66" s="100"/>
      <c r="C66" s="211" t="s">
        <v>770</v>
      </c>
      <c r="D66" s="212" t="s">
        <v>182</v>
      </c>
      <c r="E66" s="213" t="s">
        <v>826</v>
      </c>
      <c r="F66" s="214">
        <v>1.87</v>
      </c>
      <c r="G66" s="214">
        <v>2.25</v>
      </c>
      <c r="H66" s="177">
        <f>SUM(G66-F66)</f>
        <v>0.3799999999999999</v>
      </c>
      <c r="I66" s="178">
        <v>3.8</v>
      </c>
      <c r="J66" s="179"/>
      <c r="K66" s="262">
        <v>1250</v>
      </c>
      <c r="L66" s="344"/>
      <c r="M66" s="288"/>
      <c r="N66" s="288"/>
      <c r="O66" s="329"/>
    </row>
    <row r="67" spans="1:14" ht="15">
      <c r="A67" s="265"/>
      <c r="B67" s="100"/>
      <c r="C67" s="211" t="s">
        <v>775</v>
      </c>
      <c r="D67" s="212" t="s">
        <v>182</v>
      </c>
      <c r="E67" s="213" t="s">
        <v>826</v>
      </c>
      <c r="F67" s="214">
        <v>2.223</v>
      </c>
      <c r="G67" s="214">
        <v>2.279</v>
      </c>
      <c r="H67" s="177">
        <f>SUM(G67-F67)</f>
        <v>0.05600000000000005</v>
      </c>
      <c r="I67" s="178">
        <v>5</v>
      </c>
      <c r="J67" s="179"/>
      <c r="K67" s="262">
        <v>250</v>
      </c>
      <c r="L67" s="344"/>
      <c r="M67" s="288"/>
      <c r="N67" s="288"/>
    </row>
    <row r="68" spans="1:14" ht="15">
      <c r="A68" s="406"/>
      <c r="B68" s="710" t="s">
        <v>827</v>
      </c>
      <c r="C68" s="711"/>
      <c r="D68" s="712"/>
      <c r="E68" s="51"/>
      <c r="F68" s="25"/>
      <c r="G68" s="25"/>
      <c r="H68" s="54">
        <f>H66+H67</f>
        <v>0.43599999999999994</v>
      </c>
      <c r="I68" s="127"/>
      <c r="J68" s="126"/>
      <c r="K68" s="68">
        <v>1500</v>
      </c>
      <c r="L68" s="288"/>
      <c r="M68" s="288"/>
      <c r="N68" s="288"/>
    </row>
    <row r="69" spans="1:14" ht="15">
      <c r="A69" s="374">
        <v>27</v>
      </c>
      <c r="B69" s="100"/>
      <c r="C69" s="211" t="s">
        <v>828</v>
      </c>
      <c r="D69" s="212" t="s">
        <v>182</v>
      </c>
      <c r="E69" s="213" t="s">
        <v>829</v>
      </c>
      <c r="F69" s="214">
        <v>5.484</v>
      </c>
      <c r="G69" s="214">
        <v>5.918</v>
      </c>
      <c r="H69" s="177">
        <f>SUM(G69-F69)</f>
        <v>0.43400000000000016</v>
      </c>
      <c r="I69" s="178">
        <v>7</v>
      </c>
      <c r="J69" s="179"/>
      <c r="K69" s="262">
        <v>5000</v>
      </c>
      <c r="L69" s="344"/>
      <c r="M69" s="288"/>
      <c r="N69" s="288"/>
    </row>
    <row r="70" spans="1:14" ht="15">
      <c r="A70" s="261"/>
      <c r="B70" s="100"/>
      <c r="C70" s="211" t="s">
        <v>797</v>
      </c>
      <c r="D70" s="212" t="s">
        <v>182</v>
      </c>
      <c r="E70" s="213" t="s">
        <v>829</v>
      </c>
      <c r="F70" s="214">
        <v>5.15</v>
      </c>
      <c r="G70" s="214">
        <v>5.201</v>
      </c>
      <c r="H70" s="177">
        <f>SUM(G70-F70)</f>
        <v>0.05099999999999927</v>
      </c>
      <c r="I70" s="178">
        <v>7</v>
      </c>
      <c r="J70" s="179"/>
      <c r="K70" s="262">
        <v>550</v>
      </c>
      <c r="L70" s="519"/>
      <c r="M70" s="519"/>
      <c r="N70" s="288"/>
    </row>
    <row r="71" spans="1:14" ht="15">
      <c r="A71" s="406"/>
      <c r="B71" s="710" t="s">
        <v>830</v>
      </c>
      <c r="C71" s="711"/>
      <c r="D71" s="712"/>
      <c r="E71" s="51"/>
      <c r="F71" s="25"/>
      <c r="G71" s="25"/>
      <c r="H71" s="54">
        <f>SUM(H69+H70)</f>
        <v>0.48499999999999943</v>
      </c>
      <c r="I71" s="127"/>
      <c r="J71" s="126"/>
      <c r="K71" s="68">
        <v>5550</v>
      </c>
      <c r="L71" s="344"/>
      <c r="M71" s="288"/>
      <c r="N71" s="329"/>
    </row>
    <row r="72" spans="1:14" ht="15">
      <c r="A72" s="261">
        <v>28</v>
      </c>
      <c r="B72" s="100"/>
      <c r="C72" s="211" t="s">
        <v>233</v>
      </c>
      <c r="D72" s="212" t="s">
        <v>182</v>
      </c>
      <c r="E72" s="213" t="s">
        <v>831</v>
      </c>
      <c r="F72" s="214">
        <v>2.104</v>
      </c>
      <c r="G72" s="214">
        <v>3.422</v>
      </c>
      <c r="H72" s="177">
        <f>SUM(G72-F72)</f>
        <v>1.318</v>
      </c>
      <c r="I72" s="178">
        <v>5.5</v>
      </c>
      <c r="J72" s="179"/>
      <c r="K72" s="262">
        <v>3500</v>
      </c>
      <c r="L72" s="344"/>
      <c r="M72" s="288"/>
      <c r="N72" s="329"/>
    </row>
    <row r="73" spans="1:14" ht="15">
      <c r="A73" s="406"/>
      <c r="B73" s="710" t="s">
        <v>603</v>
      </c>
      <c r="C73" s="711"/>
      <c r="D73" s="712"/>
      <c r="E73" s="51"/>
      <c r="F73" s="25"/>
      <c r="G73" s="25"/>
      <c r="H73" s="54">
        <f>H72</f>
        <v>1.318</v>
      </c>
      <c r="I73" s="127"/>
      <c r="J73" s="126"/>
      <c r="K73" s="68">
        <v>3500</v>
      </c>
      <c r="L73" s="344"/>
      <c r="M73" s="288"/>
      <c r="N73" s="329"/>
    </row>
    <row r="74" spans="1:14" ht="15">
      <c r="A74" s="261">
        <v>29</v>
      </c>
      <c r="B74" s="100"/>
      <c r="C74" s="211" t="s">
        <v>198</v>
      </c>
      <c r="D74" s="212" t="s">
        <v>182</v>
      </c>
      <c r="E74" s="213" t="s">
        <v>832</v>
      </c>
      <c r="F74" s="214">
        <v>5.323</v>
      </c>
      <c r="G74" s="214">
        <v>5.944</v>
      </c>
      <c r="H74" s="177">
        <f>SUM(G74-F74)</f>
        <v>0.6209999999999996</v>
      </c>
      <c r="I74" s="178">
        <v>5.3</v>
      </c>
      <c r="J74" s="179"/>
      <c r="K74" s="262">
        <v>2800</v>
      </c>
      <c r="L74" s="344"/>
      <c r="M74" s="288"/>
      <c r="N74" s="329"/>
    </row>
    <row r="75" spans="1:14" ht="15">
      <c r="A75" s="406"/>
      <c r="B75" s="710" t="s">
        <v>594</v>
      </c>
      <c r="C75" s="711"/>
      <c r="D75" s="712"/>
      <c r="E75" s="51"/>
      <c r="F75" s="25"/>
      <c r="G75" s="25"/>
      <c r="H75" s="54">
        <f>H74</f>
        <v>0.6209999999999996</v>
      </c>
      <c r="I75" s="127"/>
      <c r="J75" s="126"/>
      <c r="K75" s="68">
        <v>2800</v>
      </c>
      <c r="L75" s="344"/>
      <c r="M75" s="288"/>
      <c r="N75" s="329"/>
    </row>
    <row r="76" spans="1:14" ht="15">
      <c r="A76" s="261">
        <v>30</v>
      </c>
      <c r="B76" s="100"/>
      <c r="C76" s="211" t="s">
        <v>699</v>
      </c>
      <c r="D76" s="212" t="s">
        <v>182</v>
      </c>
      <c r="E76" s="213" t="s">
        <v>833</v>
      </c>
      <c r="F76" s="214">
        <v>0</v>
      </c>
      <c r="G76" s="214">
        <v>0.25</v>
      </c>
      <c r="H76" s="177">
        <f>SUM(G76-F76)</f>
        <v>0.25</v>
      </c>
      <c r="I76" s="178">
        <v>5</v>
      </c>
      <c r="J76" s="179"/>
      <c r="K76" s="262">
        <v>1100</v>
      </c>
      <c r="L76" s="344"/>
      <c r="M76" s="288"/>
      <c r="N76" s="329"/>
    </row>
    <row r="77" spans="1:14" ht="15">
      <c r="A77" s="408"/>
      <c r="B77" s="710" t="s">
        <v>281</v>
      </c>
      <c r="C77" s="711"/>
      <c r="D77" s="712"/>
      <c r="E77" s="51"/>
      <c r="F77" s="25"/>
      <c r="G77" s="25"/>
      <c r="H77" s="54">
        <f>H76</f>
        <v>0.25</v>
      </c>
      <c r="I77" s="127"/>
      <c r="J77" s="126"/>
      <c r="K77" s="68">
        <v>1100</v>
      </c>
      <c r="L77" s="344"/>
      <c r="M77" s="288"/>
      <c r="N77" s="329"/>
    </row>
    <row r="78" spans="1:14" ht="15">
      <c r="A78" s="261">
        <v>31</v>
      </c>
      <c r="B78" s="100"/>
      <c r="C78" s="211" t="s">
        <v>773</v>
      </c>
      <c r="D78" s="212" t="s">
        <v>182</v>
      </c>
      <c r="E78" s="213" t="s">
        <v>834</v>
      </c>
      <c r="F78" s="214">
        <v>2.508</v>
      </c>
      <c r="G78" s="214">
        <v>2.905</v>
      </c>
      <c r="H78" s="177">
        <f>SUM(G78-F78)</f>
        <v>0.3969999999999998</v>
      </c>
      <c r="I78" s="178">
        <v>5.7</v>
      </c>
      <c r="J78" s="179"/>
      <c r="K78" s="262">
        <v>710</v>
      </c>
      <c r="L78" s="344"/>
      <c r="M78" s="288"/>
      <c r="N78" s="329"/>
    </row>
    <row r="79" spans="1:14" ht="15">
      <c r="A79" s="408"/>
      <c r="B79" s="710" t="s">
        <v>774</v>
      </c>
      <c r="C79" s="711"/>
      <c r="D79" s="712"/>
      <c r="E79" s="51"/>
      <c r="F79" s="25"/>
      <c r="G79" s="25"/>
      <c r="H79" s="54">
        <f>H78</f>
        <v>0.3969999999999998</v>
      </c>
      <c r="I79" s="127"/>
      <c r="J79" s="126"/>
      <c r="K79" s="68">
        <v>710</v>
      </c>
      <c r="L79" s="344"/>
      <c r="M79" s="288"/>
      <c r="N79" s="329"/>
    </row>
    <row r="80" spans="1:11" ht="15" customHeight="1">
      <c r="A80" s="261">
        <v>32</v>
      </c>
      <c r="B80" s="100"/>
      <c r="C80" s="211" t="s">
        <v>768</v>
      </c>
      <c r="D80" s="212" t="s">
        <v>182</v>
      </c>
      <c r="E80" s="213" t="s">
        <v>835</v>
      </c>
      <c r="F80" s="214">
        <v>2.926</v>
      </c>
      <c r="G80" s="214">
        <v>2.98</v>
      </c>
      <c r="H80" s="177">
        <f>SUM(G80-F80)</f>
        <v>0.053999999999999826</v>
      </c>
      <c r="I80" s="178">
        <v>3.6</v>
      </c>
      <c r="J80" s="179"/>
      <c r="K80" s="262">
        <v>200</v>
      </c>
    </row>
    <row r="81" spans="1:14" ht="15">
      <c r="A81" s="408"/>
      <c r="B81" s="710" t="s">
        <v>769</v>
      </c>
      <c r="C81" s="711"/>
      <c r="D81" s="712"/>
      <c r="E81" s="51"/>
      <c r="F81" s="25"/>
      <c r="G81" s="25"/>
      <c r="H81" s="54">
        <f>H80</f>
        <v>0.053999999999999826</v>
      </c>
      <c r="I81" s="127"/>
      <c r="J81" s="126"/>
      <c r="K81" s="68">
        <v>200</v>
      </c>
      <c r="L81" s="329"/>
      <c r="M81" s="329"/>
      <c r="N81" s="329"/>
    </row>
    <row r="82" spans="1:14" ht="15">
      <c r="A82" s="261">
        <v>33</v>
      </c>
      <c r="B82" s="100"/>
      <c r="C82" s="211" t="s">
        <v>771</v>
      </c>
      <c r="D82" s="212" t="s">
        <v>182</v>
      </c>
      <c r="E82" s="213" t="s">
        <v>836</v>
      </c>
      <c r="F82" s="214">
        <v>0</v>
      </c>
      <c r="G82" s="214">
        <v>0.05</v>
      </c>
      <c r="H82" s="177">
        <f>SUM(G82-F82)</f>
        <v>0.05</v>
      </c>
      <c r="I82" s="178">
        <v>5.3</v>
      </c>
      <c r="J82" s="179"/>
      <c r="K82" s="262">
        <v>110</v>
      </c>
      <c r="L82" s="329"/>
      <c r="M82" s="329"/>
      <c r="N82" s="329"/>
    </row>
    <row r="83" spans="1:14" ht="15">
      <c r="A83" s="408"/>
      <c r="B83" s="710" t="s">
        <v>772</v>
      </c>
      <c r="C83" s="711"/>
      <c r="D83" s="712"/>
      <c r="E83" s="51"/>
      <c r="F83" s="25"/>
      <c r="G83" s="25"/>
      <c r="H83" s="54">
        <f>H82</f>
        <v>0.05</v>
      </c>
      <c r="I83" s="127"/>
      <c r="J83" s="126"/>
      <c r="K83" s="68">
        <v>110</v>
      </c>
      <c r="L83" s="344"/>
      <c r="M83" s="288"/>
      <c r="N83" s="329"/>
    </row>
    <row r="84" spans="1:14" ht="15">
      <c r="A84" s="261">
        <v>34</v>
      </c>
      <c r="B84" s="100"/>
      <c r="C84" s="211" t="s">
        <v>359</v>
      </c>
      <c r="D84" s="212" t="s">
        <v>182</v>
      </c>
      <c r="E84" s="213" t="s">
        <v>837</v>
      </c>
      <c r="F84" s="214">
        <v>8.766</v>
      </c>
      <c r="G84" s="214">
        <v>9.006</v>
      </c>
      <c r="H84" s="177">
        <f>SUM(G84-F84)</f>
        <v>0.2400000000000002</v>
      </c>
      <c r="I84" s="178">
        <v>6</v>
      </c>
      <c r="J84" s="179"/>
      <c r="K84" s="262">
        <v>1200</v>
      </c>
      <c r="L84" s="329"/>
      <c r="M84" s="329"/>
      <c r="N84" s="329"/>
    </row>
    <row r="85" spans="1:14" ht="15">
      <c r="A85" s="265"/>
      <c r="B85" s="100"/>
      <c r="C85" s="211" t="s">
        <v>402</v>
      </c>
      <c r="D85" s="212" t="s">
        <v>182</v>
      </c>
      <c r="E85" s="213" t="s">
        <v>837</v>
      </c>
      <c r="F85" s="214">
        <v>6.4</v>
      </c>
      <c r="G85" s="214">
        <v>7.15</v>
      </c>
      <c r="H85" s="177">
        <f>SUM(G85-F85)</f>
        <v>0.75</v>
      </c>
      <c r="I85" s="178">
        <v>5</v>
      </c>
      <c r="J85" s="179"/>
      <c r="K85" s="262">
        <v>3700</v>
      </c>
      <c r="L85" s="344"/>
      <c r="M85" s="288"/>
      <c r="N85" s="329"/>
    </row>
    <row r="86" spans="1:14" ht="15">
      <c r="A86" s="265"/>
      <c r="B86" s="100"/>
      <c r="C86" s="211" t="s">
        <v>201</v>
      </c>
      <c r="D86" s="212" t="s">
        <v>182</v>
      </c>
      <c r="E86" s="213" t="s">
        <v>837</v>
      </c>
      <c r="F86" s="214">
        <v>0</v>
      </c>
      <c r="G86" s="214">
        <v>0.043</v>
      </c>
      <c r="H86" s="177">
        <f>SUM(G86-F86)</f>
        <v>0.043</v>
      </c>
      <c r="I86" s="178">
        <v>5</v>
      </c>
      <c r="J86" s="179"/>
      <c r="K86" s="262">
        <v>100</v>
      </c>
      <c r="L86" s="329"/>
      <c r="M86" s="329"/>
      <c r="N86" s="329"/>
    </row>
    <row r="87" spans="1:14" ht="15">
      <c r="A87" s="408"/>
      <c r="B87" s="710" t="s">
        <v>838</v>
      </c>
      <c r="C87" s="711"/>
      <c r="D87" s="712"/>
      <c r="E87" s="51"/>
      <c r="F87" s="25"/>
      <c r="G87" s="25"/>
      <c r="H87" s="54">
        <v>1.035</v>
      </c>
      <c r="I87" s="127"/>
      <c r="J87" s="126"/>
      <c r="K87" s="68">
        <v>5000</v>
      </c>
      <c r="L87" s="672"/>
      <c r="M87" s="329"/>
      <c r="N87" s="329"/>
    </row>
    <row r="88" spans="1:14" ht="15">
      <c r="A88" s="651"/>
      <c r="B88" s="609"/>
      <c r="C88" s="609"/>
      <c r="D88" s="609"/>
      <c r="E88" s="617"/>
      <c r="F88" s="628"/>
      <c r="G88" s="628"/>
      <c r="H88" s="618"/>
      <c r="I88" s="619"/>
      <c r="J88" s="620"/>
      <c r="K88" s="652"/>
      <c r="L88" s="329"/>
      <c r="M88" s="329"/>
      <c r="N88" s="329"/>
    </row>
    <row r="89" spans="1:14" ht="15">
      <c r="A89" s="759">
        <v>23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329"/>
      <c r="M89" s="329"/>
      <c r="N89" s="329"/>
    </row>
    <row r="90" spans="1:14" ht="15.75" thickBot="1">
      <c r="A90" s="653"/>
      <c r="B90" s="135"/>
      <c r="C90" s="135"/>
      <c r="D90" s="135"/>
      <c r="E90" s="123"/>
      <c r="F90" s="273"/>
      <c r="G90" s="273"/>
      <c r="H90" s="124"/>
      <c r="I90" s="144"/>
      <c r="J90" s="143"/>
      <c r="K90" s="114"/>
      <c r="L90" s="329"/>
      <c r="M90" s="329"/>
      <c r="N90" s="329"/>
    </row>
    <row r="91" spans="1:11" s="353" customFormat="1" ht="36">
      <c r="A91" s="1" t="s">
        <v>130</v>
      </c>
      <c r="B91" s="2" t="s">
        <v>131</v>
      </c>
      <c r="C91" s="3" t="s">
        <v>132</v>
      </c>
      <c r="D91" s="4" t="s">
        <v>133</v>
      </c>
      <c r="E91" s="3" t="s">
        <v>134</v>
      </c>
      <c r="F91" s="826" t="s">
        <v>135</v>
      </c>
      <c r="G91" s="827"/>
      <c r="H91" s="21" t="s">
        <v>136</v>
      </c>
      <c r="I91" s="5" t="s">
        <v>137</v>
      </c>
      <c r="J91" s="6" t="s">
        <v>138</v>
      </c>
      <c r="K91" s="42" t="s">
        <v>139</v>
      </c>
    </row>
    <row r="92" spans="1:11" ht="15.75" thickBot="1">
      <c r="A92" s="7" t="s">
        <v>140</v>
      </c>
      <c r="B92" s="8"/>
      <c r="C92" s="12"/>
      <c r="D92" s="10"/>
      <c r="E92" s="9"/>
      <c r="F92" s="22" t="s">
        <v>141</v>
      </c>
      <c r="G92" s="23" t="s">
        <v>142</v>
      </c>
      <c r="H92" s="24" t="s">
        <v>143</v>
      </c>
      <c r="I92" s="11" t="s">
        <v>144</v>
      </c>
      <c r="J92" s="13" t="s">
        <v>145</v>
      </c>
      <c r="K92" s="43" t="s">
        <v>146</v>
      </c>
    </row>
    <row r="93" spans="1:14" ht="3.75" customHeight="1">
      <c r="A93" s="410"/>
      <c r="B93" s="135"/>
      <c r="C93" s="135"/>
      <c r="D93" s="568"/>
      <c r="E93" s="649"/>
      <c r="F93" s="273"/>
      <c r="G93" s="273"/>
      <c r="H93" s="124"/>
      <c r="I93" s="144"/>
      <c r="J93" s="143"/>
      <c r="K93" s="650"/>
      <c r="L93" s="329"/>
      <c r="M93" s="329"/>
      <c r="N93" s="329"/>
    </row>
    <row r="94" spans="1:14" ht="15">
      <c r="A94" s="666">
        <v>35</v>
      </c>
      <c r="B94" s="100"/>
      <c r="C94" s="211" t="s">
        <v>773</v>
      </c>
      <c r="D94" s="212" t="s">
        <v>182</v>
      </c>
      <c r="E94" s="213" t="s">
        <v>839</v>
      </c>
      <c r="F94" s="214">
        <v>0</v>
      </c>
      <c r="G94" s="214">
        <v>0</v>
      </c>
      <c r="H94" s="177">
        <f>SUM(G94-F94)</f>
        <v>0</v>
      </c>
      <c r="I94" s="178">
        <v>6</v>
      </c>
      <c r="J94" s="179"/>
      <c r="K94" s="262">
        <v>1500</v>
      </c>
      <c r="L94" s="329"/>
      <c r="M94" s="329"/>
      <c r="N94" s="329"/>
    </row>
    <row r="95" spans="1:15" ht="15">
      <c r="A95" s="410"/>
      <c r="B95" s="710" t="s">
        <v>774</v>
      </c>
      <c r="C95" s="711"/>
      <c r="D95" s="712"/>
      <c r="E95" s="51"/>
      <c r="F95" s="25"/>
      <c r="G95" s="25"/>
      <c r="H95" s="54">
        <f>H94</f>
        <v>0</v>
      </c>
      <c r="I95" s="127"/>
      <c r="J95" s="126"/>
      <c r="K95" s="68">
        <v>3000</v>
      </c>
      <c r="L95" s="288"/>
      <c r="M95" s="288"/>
      <c r="N95" s="288"/>
      <c r="O95" s="288"/>
    </row>
    <row r="96" spans="1:15" ht="15">
      <c r="A96" s="261">
        <v>36</v>
      </c>
      <c r="B96" s="100"/>
      <c r="C96" s="211" t="s">
        <v>189</v>
      </c>
      <c r="D96" s="100" t="s">
        <v>182</v>
      </c>
      <c r="E96" s="310" t="s">
        <v>190</v>
      </c>
      <c r="F96" s="214">
        <v>6.728</v>
      </c>
      <c r="G96" s="214">
        <v>7.15</v>
      </c>
      <c r="H96" s="177">
        <f>G96-F96</f>
        <v>0.4220000000000006</v>
      </c>
      <c r="I96" s="178">
        <v>5.5</v>
      </c>
      <c r="J96" s="179">
        <v>890</v>
      </c>
      <c r="K96" s="262">
        <f>SUM(H96*I96*J96)</f>
        <v>2065.690000000003</v>
      </c>
      <c r="L96" s="288"/>
      <c r="M96" s="288"/>
      <c r="N96" s="288"/>
      <c r="O96" s="288"/>
    </row>
    <row r="97" spans="1:15" ht="15">
      <c r="A97" s="408"/>
      <c r="B97" s="821" t="s">
        <v>593</v>
      </c>
      <c r="C97" s="834"/>
      <c r="D97" s="835"/>
      <c r="E97" s="215"/>
      <c r="F97" s="307"/>
      <c r="G97" s="307"/>
      <c r="H97" s="94">
        <f>H96</f>
        <v>0.4220000000000006</v>
      </c>
      <c r="I97" s="95"/>
      <c r="J97" s="68"/>
      <c r="K97" s="68">
        <f>SUBTOTAL(9,K96)</f>
        <v>2065.690000000003</v>
      </c>
      <c r="L97" s="345"/>
      <c r="M97" s="345"/>
      <c r="N97" s="345"/>
      <c r="O97" s="288"/>
    </row>
    <row r="98" spans="1:15" ht="15">
      <c r="A98" s="261">
        <v>37</v>
      </c>
      <c r="B98" s="100"/>
      <c r="C98" s="211" t="s">
        <v>571</v>
      </c>
      <c r="D98" s="100" t="s">
        <v>182</v>
      </c>
      <c r="E98" s="213" t="s">
        <v>572</v>
      </c>
      <c r="F98" s="214">
        <v>3.437</v>
      </c>
      <c r="G98" s="214">
        <v>3.904</v>
      </c>
      <c r="H98" s="177">
        <f>G98-F98</f>
        <v>0.4670000000000001</v>
      </c>
      <c r="I98" s="178">
        <v>5.7</v>
      </c>
      <c r="J98" s="179">
        <v>890</v>
      </c>
      <c r="K98" s="262">
        <f>SUM(H98*I98*J98)</f>
        <v>2369.0910000000003</v>
      </c>
      <c r="L98" s="345"/>
      <c r="M98" s="345"/>
      <c r="N98" s="345"/>
      <c r="O98" s="288"/>
    </row>
    <row r="99" spans="1:15" ht="15">
      <c r="A99" s="408"/>
      <c r="B99" s="821" t="s">
        <v>668</v>
      </c>
      <c r="C99" s="834"/>
      <c r="D99" s="835"/>
      <c r="E99" s="215"/>
      <c r="F99" s="307"/>
      <c r="G99" s="307"/>
      <c r="H99" s="94">
        <v>0.467</v>
      </c>
      <c r="I99" s="95"/>
      <c r="J99" s="68"/>
      <c r="K99" s="68">
        <f>SUBTOTAL(9,K98)</f>
        <v>2369.0910000000003</v>
      </c>
      <c r="L99" s="344"/>
      <c r="M99" s="288"/>
      <c r="N99" s="345"/>
      <c r="O99" s="288"/>
    </row>
    <row r="100" spans="1:15" ht="15">
      <c r="A100" s="409">
        <v>38</v>
      </c>
      <c r="B100" s="100"/>
      <c r="C100" s="211" t="s">
        <v>343</v>
      </c>
      <c r="D100" s="100" t="s">
        <v>182</v>
      </c>
      <c r="E100" s="213" t="s">
        <v>344</v>
      </c>
      <c r="F100" s="214">
        <v>2.833</v>
      </c>
      <c r="G100" s="214">
        <v>3.089</v>
      </c>
      <c r="H100" s="177">
        <f>G100-F100</f>
        <v>0.2559999999999998</v>
      </c>
      <c r="I100" s="178">
        <v>5.2</v>
      </c>
      <c r="J100" s="179">
        <v>385</v>
      </c>
      <c r="K100" s="262">
        <f>SUM(H100*I100*J100)</f>
        <v>512.5119999999996</v>
      </c>
      <c r="L100" s="345"/>
      <c r="M100" s="345"/>
      <c r="N100" s="345"/>
      <c r="O100" s="288"/>
    </row>
    <row r="101" spans="1:15" ht="15">
      <c r="A101" s="410"/>
      <c r="B101" s="781" t="s">
        <v>635</v>
      </c>
      <c r="C101" s="782"/>
      <c r="D101" s="783"/>
      <c r="E101" s="215"/>
      <c r="F101" s="307"/>
      <c r="G101" s="307"/>
      <c r="H101" s="94">
        <f>H100</f>
        <v>0.2559999999999998</v>
      </c>
      <c r="I101" s="95"/>
      <c r="J101" s="68"/>
      <c r="K101" s="68">
        <f>SUBTOTAL(9,K100:K100)</f>
        <v>512.5119999999996</v>
      </c>
      <c r="L101" s="345"/>
      <c r="M101" s="345"/>
      <c r="N101" s="345"/>
      <c r="O101" s="288"/>
    </row>
    <row r="102" spans="1:15" ht="15">
      <c r="A102" s="376">
        <v>39</v>
      </c>
      <c r="B102" s="100"/>
      <c r="C102" s="211" t="s">
        <v>778</v>
      </c>
      <c r="D102" s="100" t="s">
        <v>182</v>
      </c>
      <c r="E102" s="213" t="s">
        <v>848</v>
      </c>
      <c r="F102" s="214">
        <v>7.909</v>
      </c>
      <c r="G102" s="214">
        <v>8.149</v>
      </c>
      <c r="H102" s="177">
        <f>G102-F102</f>
        <v>0.23999999999999932</v>
      </c>
      <c r="I102" s="178">
        <v>7</v>
      </c>
      <c r="J102" s="179"/>
      <c r="K102" s="262">
        <v>3500</v>
      </c>
      <c r="L102" s="345"/>
      <c r="M102" s="345"/>
      <c r="N102" s="345"/>
      <c r="O102" s="288"/>
    </row>
    <row r="103" spans="1:15" ht="15">
      <c r="A103" s="378"/>
      <c r="B103" s="821" t="s">
        <v>779</v>
      </c>
      <c r="C103" s="822"/>
      <c r="D103" s="823"/>
      <c r="E103" s="215"/>
      <c r="F103" s="307"/>
      <c r="G103" s="307"/>
      <c r="H103" s="94">
        <v>0.24</v>
      </c>
      <c r="I103" s="95"/>
      <c r="J103" s="68"/>
      <c r="K103" s="68">
        <f>SUBTOTAL(9,K102)</f>
        <v>3500</v>
      </c>
      <c r="L103" s="729"/>
      <c r="M103" s="695"/>
      <c r="N103" s="288"/>
      <c r="O103" s="288"/>
    </row>
    <row r="104" spans="1:15" ht="15">
      <c r="A104" s="376">
        <v>40</v>
      </c>
      <c r="B104" s="100"/>
      <c r="C104" s="500" t="s">
        <v>233</v>
      </c>
      <c r="D104" s="14" t="s">
        <v>182</v>
      </c>
      <c r="E104" s="501" t="s">
        <v>1070</v>
      </c>
      <c r="F104" s="60">
        <v>0.007</v>
      </c>
      <c r="G104" s="60">
        <v>0.207</v>
      </c>
      <c r="H104" s="33">
        <f>G104-F104</f>
        <v>0.19999999999999998</v>
      </c>
      <c r="I104" s="120">
        <v>5.6</v>
      </c>
      <c r="J104" s="35">
        <v>890</v>
      </c>
      <c r="K104" s="18">
        <f>SUM(H104*I104*J104)</f>
        <v>996.7999999999998</v>
      </c>
      <c r="L104" s="720"/>
      <c r="M104" s="695"/>
      <c r="N104" s="288"/>
      <c r="O104" s="288"/>
    </row>
    <row r="105" spans="1:15" ht="15">
      <c r="A105" s="378"/>
      <c r="B105" s="784" t="s">
        <v>603</v>
      </c>
      <c r="C105" s="740"/>
      <c r="D105" s="741"/>
      <c r="E105" s="501"/>
      <c r="F105" s="60"/>
      <c r="G105" s="60"/>
      <c r="H105" s="33">
        <v>0.2</v>
      </c>
      <c r="I105" s="120"/>
      <c r="J105" s="35"/>
      <c r="K105" s="19">
        <v>997</v>
      </c>
      <c r="L105" s="519"/>
      <c r="M105" s="288"/>
      <c r="N105" s="288"/>
      <c r="O105" s="288"/>
    </row>
    <row r="106" spans="1:15" ht="15">
      <c r="A106" s="376">
        <v>41</v>
      </c>
      <c r="B106" s="100"/>
      <c r="C106" s="211" t="s">
        <v>202</v>
      </c>
      <c r="D106" s="100" t="s">
        <v>182</v>
      </c>
      <c r="E106" s="213" t="s">
        <v>1071</v>
      </c>
      <c r="F106" s="214">
        <v>3.574</v>
      </c>
      <c r="G106" s="214">
        <v>3.773</v>
      </c>
      <c r="H106" s="177">
        <f>G106-F106</f>
        <v>0.1990000000000003</v>
      </c>
      <c r="I106" s="178">
        <v>4.6</v>
      </c>
      <c r="J106" s="179"/>
      <c r="K106" s="262">
        <v>410</v>
      </c>
      <c r="L106" s="530"/>
      <c r="M106" s="288"/>
      <c r="N106" s="288"/>
      <c r="O106" s="288"/>
    </row>
    <row r="107" spans="1:15" ht="15">
      <c r="A107" s="378"/>
      <c r="B107" s="821" t="s">
        <v>597</v>
      </c>
      <c r="C107" s="822"/>
      <c r="D107" s="823"/>
      <c r="E107" s="215"/>
      <c r="F107" s="307"/>
      <c r="G107" s="307"/>
      <c r="H107" s="94">
        <f>SUM(H106)</f>
        <v>0.1990000000000003</v>
      </c>
      <c r="I107" s="95"/>
      <c r="J107" s="68"/>
      <c r="K107" s="68">
        <f>SUBTOTAL(9,K106)</f>
        <v>410</v>
      </c>
      <c r="L107" s="288"/>
      <c r="M107" s="288"/>
      <c r="N107" s="288"/>
      <c r="O107" s="288"/>
    </row>
    <row r="108" spans="1:15" ht="15">
      <c r="A108" s="376">
        <v>42</v>
      </c>
      <c r="B108" s="100"/>
      <c r="C108" s="211" t="s">
        <v>705</v>
      </c>
      <c r="D108" s="100" t="s">
        <v>182</v>
      </c>
      <c r="E108" s="213" t="s">
        <v>1072</v>
      </c>
      <c r="F108" s="214">
        <v>30.1</v>
      </c>
      <c r="G108" s="214">
        <v>30.7</v>
      </c>
      <c r="H108" s="177">
        <f>G108-F108</f>
        <v>0.5999999999999979</v>
      </c>
      <c r="I108" s="178">
        <v>6</v>
      </c>
      <c r="J108" s="179"/>
      <c r="K108" s="262">
        <v>2500</v>
      </c>
      <c r="L108" s="288"/>
      <c r="M108" s="288"/>
      <c r="N108" s="288"/>
      <c r="O108" s="288"/>
    </row>
    <row r="109" spans="1:11" ht="15">
      <c r="A109" s="378"/>
      <c r="B109" s="821" t="s">
        <v>706</v>
      </c>
      <c r="C109" s="822"/>
      <c r="D109" s="823"/>
      <c r="E109" s="215"/>
      <c r="F109" s="307"/>
      <c r="G109" s="307"/>
      <c r="H109" s="94">
        <f>SUM(H108)</f>
        <v>0.5999999999999979</v>
      </c>
      <c r="I109" s="95"/>
      <c r="J109" s="68"/>
      <c r="K109" s="68">
        <f>SUBTOTAL(9,K108)</f>
        <v>2500</v>
      </c>
    </row>
    <row r="110" spans="1:11" ht="15">
      <c r="A110" s="376">
        <v>43</v>
      </c>
      <c r="B110" s="100"/>
      <c r="C110" s="211" t="s">
        <v>198</v>
      </c>
      <c r="D110" s="100" t="s">
        <v>182</v>
      </c>
      <c r="E110" s="310" t="s">
        <v>1014</v>
      </c>
      <c r="F110" s="214">
        <v>5.514</v>
      </c>
      <c r="G110" s="214">
        <v>5.974</v>
      </c>
      <c r="H110" s="177">
        <f>G110-F110</f>
        <v>0.45999999999999996</v>
      </c>
      <c r="I110" s="178">
        <v>5.5</v>
      </c>
      <c r="J110" s="179">
        <v>890</v>
      </c>
      <c r="K110" s="262">
        <f>SUM(H110*I110*J110)</f>
        <v>2251.7</v>
      </c>
    </row>
    <row r="111" spans="1:11" ht="15">
      <c r="A111" s="377"/>
      <c r="B111" s="100"/>
      <c r="C111" s="211" t="s">
        <v>198</v>
      </c>
      <c r="D111" s="100" t="s">
        <v>182</v>
      </c>
      <c r="E111" s="310" t="s">
        <v>1015</v>
      </c>
      <c r="F111" s="214">
        <v>7.042</v>
      </c>
      <c r="G111" s="214">
        <v>7.451</v>
      </c>
      <c r="H111" s="177">
        <f>G111-F111</f>
        <v>0.4089999999999998</v>
      </c>
      <c r="I111" s="178">
        <v>5.8</v>
      </c>
      <c r="J111" s="179">
        <v>890</v>
      </c>
      <c r="K111" s="262">
        <f>SUM(H111*I111*J111)</f>
        <v>2111.257999999999</v>
      </c>
    </row>
    <row r="112" spans="1:11" ht="15">
      <c r="A112" s="377"/>
      <c r="B112" s="100"/>
      <c r="C112" s="211" t="s">
        <v>198</v>
      </c>
      <c r="D112" s="100" t="s">
        <v>182</v>
      </c>
      <c r="E112" s="310" t="s">
        <v>1017</v>
      </c>
      <c r="F112" s="214">
        <v>8.205</v>
      </c>
      <c r="G112" s="214">
        <v>8.512</v>
      </c>
      <c r="H112" s="177">
        <f>G112-F112</f>
        <v>0.3070000000000004</v>
      </c>
      <c r="I112" s="178">
        <v>5.5</v>
      </c>
      <c r="J112" s="179">
        <v>890</v>
      </c>
      <c r="K112" s="262">
        <f>SUM(H112*I112*J112)</f>
        <v>1502.765000000002</v>
      </c>
    </row>
    <row r="113" spans="1:11" ht="15">
      <c r="A113" s="377"/>
      <c r="B113" s="100"/>
      <c r="C113" s="211" t="s">
        <v>198</v>
      </c>
      <c r="D113" s="100" t="s">
        <v>182</v>
      </c>
      <c r="E113" s="310" t="s">
        <v>1019</v>
      </c>
      <c r="F113" s="214">
        <v>10.527</v>
      </c>
      <c r="G113" s="214">
        <v>11.355</v>
      </c>
      <c r="H113" s="177">
        <f>G113-F113</f>
        <v>0.8280000000000012</v>
      </c>
      <c r="I113" s="178">
        <v>7</v>
      </c>
      <c r="J113" s="179">
        <v>890</v>
      </c>
      <c r="K113" s="262">
        <f>SUM(H113*I113*J113)</f>
        <v>5158.440000000008</v>
      </c>
    </row>
    <row r="114" spans="1:11" ht="15">
      <c r="A114" s="378"/>
      <c r="B114" s="821" t="s">
        <v>594</v>
      </c>
      <c r="C114" s="822"/>
      <c r="D114" s="823"/>
      <c r="E114" s="215"/>
      <c r="F114" s="307"/>
      <c r="G114" s="307"/>
      <c r="H114" s="94">
        <f>SUM(H110:H113)</f>
        <v>2.0040000000000013</v>
      </c>
      <c r="I114" s="95"/>
      <c r="J114" s="68"/>
      <c r="K114" s="68">
        <f>SUM(K110:K113)</f>
        <v>11024.163000000008</v>
      </c>
    </row>
    <row r="115" spans="1:11" ht="15">
      <c r="A115" s="376">
        <v>44</v>
      </c>
      <c r="B115" s="100"/>
      <c r="C115" s="211" t="s">
        <v>202</v>
      </c>
      <c r="D115" s="100" t="s">
        <v>182</v>
      </c>
      <c r="E115" s="310" t="s">
        <v>1073</v>
      </c>
      <c r="F115" s="214">
        <v>0.352</v>
      </c>
      <c r="G115" s="214">
        <v>0.686</v>
      </c>
      <c r="H115" s="177">
        <f>G115-F115</f>
        <v>0.3340000000000001</v>
      </c>
      <c r="I115" s="178">
        <v>5.5</v>
      </c>
      <c r="J115" s="179">
        <v>385</v>
      </c>
      <c r="K115" s="262">
        <f>SUM(H115*I115*J115)</f>
        <v>707.2450000000001</v>
      </c>
    </row>
    <row r="116" spans="1:11" ht="15">
      <c r="A116" s="377"/>
      <c r="B116" s="211"/>
      <c r="C116" s="211" t="s">
        <v>202</v>
      </c>
      <c r="D116" s="100" t="s">
        <v>182</v>
      </c>
      <c r="E116" s="310" t="s">
        <v>1074</v>
      </c>
      <c r="F116" s="214">
        <v>6.45</v>
      </c>
      <c r="G116" s="214">
        <v>6.697</v>
      </c>
      <c r="H116" s="177">
        <f>G116-F116</f>
        <v>0.2469999999999999</v>
      </c>
      <c r="I116" s="178">
        <v>5.5</v>
      </c>
      <c r="J116" s="179">
        <v>890</v>
      </c>
      <c r="K116" s="262">
        <f>SUM(H116*I116*J116)</f>
        <v>1209.0649999999994</v>
      </c>
    </row>
    <row r="117" spans="1:11" ht="15">
      <c r="A117" s="378"/>
      <c r="B117" s="821" t="s">
        <v>597</v>
      </c>
      <c r="C117" s="822"/>
      <c r="D117" s="823"/>
      <c r="E117" s="215"/>
      <c r="F117" s="307"/>
      <c r="G117" s="307"/>
      <c r="H117" s="94">
        <f>H115+H116</f>
        <v>0.581</v>
      </c>
      <c r="I117" s="95"/>
      <c r="J117" s="68"/>
      <c r="K117" s="68">
        <f>K115+K116</f>
        <v>1916.3099999999995</v>
      </c>
    </row>
    <row r="118" spans="1:11" ht="15" customHeight="1">
      <c r="A118" s="451">
        <v>45</v>
      </c>
      <c r="B118" s="503"/>
      <c r="C118" s="502" t="s">
        <v>181</v>
      </c>
      <c r="D118" s="58" t="s">
        <v>182</v>
      </c>
      <c r="E118" s="501" t="s">
        <v>1075</v>
      </c>
      <c r="F118" s="60">
        <v>1.604</v>
      </c>
      <c r="G118" s="60">
        <v>2.599</v>
      </c>
      <c r="H118" s="33">
        <f>G118-F118</f>
        <v>0.9950000000000001</v>
      </c>
      <c r="I118" s="120">
        <v>5.6</v>
      </c>
      <c r="J118" s="35">
        <v>890</v>
      </c>
      <c r="K118" s="18">
        <f>SUM(H118*I118*J118)</f>
        <v>4959.08</v>
      </c>
    </row>
    <row r="119" spans="1:16" ht="15" customHeight="1">
      <c r="A119" s="378"/>
      <c r="B119" s="821" t="s">
        <v>591</v>
      </c>
      <c r="C119" s="822"/>
      <c r="D119" s="823"/>
      <c r="E119" s="215"/>
      <c r="F119" s="307"/>
      <c r="G119" s="307"/>
      <c r="H119" s="94">
        <f>SUM(H118)</f>
        <v>0.9950000000000001</v>
      </c>
      <c r="I119" s="95"/>
      <c r="J119" s="68"/>
      <c r="K119" s="68">
        <f>SUM(K118)</f>
        <v>4959.08</v>
      </c>
      <c r="L119" s="288"/>
      <c r="M119" s="288"/>
      <c r="N119" s="288"/>
      <c r="O119" s="288"/>
      <c r="P119" s="288"/>
    </row>
    <row r="120" spans="1:16" ht="15" customHeight="1">
      <c r="A120" s="376">
        <v>46</v>
      </c>
      <c r="B120" s="100"/>
      <c r="C120" s="211" t="s">
        <v>255</v>
      </c>
      <c r="D120" s="100" t="s">
        <v>182</v>
      </c>
      <c r="E120" s="213" t="s">
        <v>1076</v>
      </c>
      <c r="F120" s="214">
        <v>4.85</v>
      </c>
      <c r="G120" s="214">
        <v>5.467</v>
      </c>
      <c r="H120" s="177">
        <f>G120-F120</f>
        <v>0.617</v>
      </c>
      <c r="I120" s="178">
        <v>4.8</v>
      </c>
      <c r="J120" s="179">
        <v>890</v>
      </c>
      <c r="K120" s="262">
        <f>SUM(H120*I120*J120)</f>
        <v>2635.8239999999996</v>
      </c>
      <c r="L120" s="288"/>
      <c r="M120" s="288"/>
      <c r="N120" s="288"/>
      <c r="O120" s="288"/>
      <c r="P120" s="288"/>
    </row>
    <row r="121" spans="1:16" ht="15" customHeight="1">
      <c r="A121" s="378"/>
      <c r="B121" s="821" t="s">
        <v>610</v>
      </c>
      <c r="C121" s="822"/>
      <c r="D121" s="823"/>
      <c r="E121" s="215"/>
      <c r="F121" s="307"/>
      <c r="G121" s="307"/>
      <c r="H121" s="94">
        <f>SUM(H120)</f>
        <v>0.617</v>
      </c>
      <c r="I121" s="95"/>
      <c r="J121" s="68"/>
      <c r="K121" s="68">
        <f>SUBTOTAL(9,K120)</f>
        <v>2635.8239999999996</v>
      </c>
      <c r="L121" s="288"/>
      <c r="M121" s="288"/>
      <c r="N121" s="288"/>
      <c r="O121" s="288"/>
      <c r="P121" s="288"/>
    </row>
    <row r="122" spans="1:16" ht="15" customHeight="1">
      <c r="A122" s="376">
        <v>47</v>
      </c>
      <c r="B122" s="100"/>
      <c r="C122" s="211" t="s">
        <v>1021</v>
      </c>
      <c r="D122" s="109" t="s">
        <v>182</v>
      </c>
      <c r="E122" s="213" t="s">
        <v>1079</v>
      </c>
      <c r="F122" s="214">
        <v>4.3</v>
      </c>
      <c r="G122" s="214">
        <v>4.75</v>
      </c>
      <c r="H122" s="177">
        <f>G122-F122</f>
        <v>0.4500000000000002</v>
      </c>
      <c r="I122" s="178">
        <v>5.2</v>
      </c>
      <c r="J122" s="179">
        <v>890</v>
      </c>
      <c r="K122" s="262">
        <f>SUM(H122*I122*J122)</f>
        <v>2082.6000000000013</v>
      </c>
      <c r="L122" s="288"/>
      <c r="M122" s="288"/>
      <c r="N122" s="288"/>
      <c r="O122" s="288"/>
      <c r="P122" s="288"/>
    </row>
    <row r="123" spans="1:16" ht="15" customHeight="1">
      <c r="A123" s="378"/>
      <c r="B123" s="787" t="s">
        <v>1022</v>
      </c>
      <c r="C123" s="788"/>
      <c r="D123" s="789"/>
      <c r="E123" s="215"/>
      <c r="F123" s="216"/>
      <c r="G123" s="216"/>
      <c r="H123" s="94">
        <f>SUBTOTAL(9,H118:H122)</f>
        <v>3.6740000000000004</v>
      </c>
      <c r="I123" s="95"/>
      <c r="J123" s="68"/>
      <c r="K123" s="68">
        <f>SUBTOTAL(9,K122)</f>
        <v>2082.6000000000013</v>
      </c>
      <c r="L123" s="288"/>
      <c r="M123" s="288"/>
      <c r="N123" s="288"/>
      <c r="O123" s="288"/>
      <c r="P123" s="288"/>
    </row>
    <row r="124" spans="1:16" ht="15">
      <c r="A124" s="499">
        <v>48</v>
      </c>
      <c r="B124" s="425"/>
      <c r="C124" s="14" t="s">
        <v>1164</v>
      </c>
      <c r="D124" s="405" t="s">
        <v>182</v>
      </c>
      <c r="E124" s="426" t="s">
        <v>1165</v>
      </c>
      <c r="F124" s="427">
        <v>11.38</v>
      </c>
      <c r="G124" s="405">
        <v>11.66</v>
      </c>
      <c r="H124" s="510">
        <v>0.228</v>
      </c>
      <c r="I124" s="405">
        <v>6</v>
      </c>
      <c r="J124" s="405">
        <v>2500</v>
      </c>
      <c r="K124" s="428">
        <f>J124*I124*H124</f>
        <v>3420</v>
      </c>
      <c r="L124" s="288"/>
      <c r="M124" s="288"/>
      <c r="N124" s="288"/>
      <c r="O124" s="288"/>
      <c r="P124" s="288"/>
    </row>
    <row r="125" spans="1:16" ht="15">
      <c r="A125" s="498"/>
      <c r="B125" s="784" t="s">
        <v>1166</v>
      </c>
      <c r="C125" s="740"/>
      <c r="D125" s="741"/>
      <c r="E125" s="425"/>
      <c r="F125" s="429"/>
      <c r="G125" s="430"/>
      <c r="H125" s="430">
        <v>0.228</v>
      </c>
      <c r="I125" s="430"/>
      <c r="J125" s="430"/>
      <c r="K125" s="431">
        <v>912</v>
      </c>
      <c r="L125" s="729"/>
      <c r="M125" s="842"/>
      <c r="N125" s="842"/>
      <c r="O125" s="842"/>
      <c r="P125" s="288"/>
    </row>
    <row r="126" spans="1:16" ht="15">
      <c r="A126" s="499">
        <v>49</v>
      </c>
      <c r="B126" s="425"/>
      <c r="C126" s="405" t="s">
        <v>705</v>
      </c>
      <c r="D126" s="405" t="s">
        <v>182</v>
      </c>
      <c r="E126" s="426" t="s">
        <v>1167</v>
      </c>
      <c r="F126" s="427">
        <v>17.31</v>
      </c>
      <c r="G126" s="405">
        <v>17.383</v>
      </c>
      <c r="H126" s="510">
        <f>G126-F126</f>
        <v>0.0730000000000004</v>
      </c>
      <c r="I126" s="405">
        <v>6</v>
      </c>
      <c r="J126" s="405">
        <v>2500</v>
      </c>
      <c r="K126" s="428">
        <f>J126*I126*H126</f>
        <v>1095.000000000006</v>
      </c>
      <c r="L126" s="844"/>
      <c r="M126" s="842"/>
      <c r="N126" s="842"/>
      <c r="O126" s="842"/>
      <c r="P126" s="288"/>
    </row>
    <row r="127" spans="1:16" ht="15">
      <c r="A127" s="498"/>
      <c r="B127" s="784" t="s">
        <v>706</v>
      </c>
      <c r="C127" s="740"/>
      <c r="D127" s="741"/>
      <c r="E127" s="425"/>
      <c r="F127" s="429"/>
      <c r="G127" s="430"/>
      <c r="H127" s="430">
        <v>0.073</v>
      </c>
      <c r="I127" s="430"/>
      <c r="J127" s="430"/>
      <c r="K127" s="431">
        <v>912</v>
      </c>
      <c r="L127" s="729"/>
      <c r="M127" s="842"/>
      <c r="N127" s="842"/>
      <c r="O127" s="842"/>
      <c r="P127" s="288"/>
    </row>
    <row r="128" spans="1:16" ht="15">
      <c r="A128" s="499">
        <v>50</v>
      </c>
      <c r="B128" s="425"/>
      <c r="C128" s="405" t="s">
        <v>1077</v>
      </c>
      <c r="D128" s="405" t="s">
        <v>182</v>
      </c>
      <c r="E128" s="426" t="s">
        <v>1168</v>
      </c>
      <c r="F128" s="427">
        <v>5.9</v>
      </c>
      <c r="G128" s="405">
        <v>5.955</v>
      </c>
      <c r="H128" s="510">
        <f>G128-F128</f>
        <v>0.054999999999999716</v>
      </c>
      <c r="I128" s="405">
        <v>6</v>
      </c>
      <c r="J128" s="405">
        <v>2500</v>
      </c>
      <c r="K128" s="428">
        <f>J128*I128*H128</f>
        <v>824.9999999999957</v>
      </c>
      <c r="L128" s="844"/>
      <c r="M128" s="842"/>
      <c r="N128" s="842"/>
      <c r="O128" s="842"/>
      <c r="P128" s="288"/>
    </row>
    <row r="129" spans="1:16" ht="15">
      <c r="A129" s="498"/>
      <c r="B129" s="784" t="s">
        <v>1078</v>
      </c>
      <c r="C129" s="740"/>
      <c r="D129" s="741"/>
      <c r="E129" s="425"/>
      <c r="F129" s="429"/>
      <c r="G129" s="430"/>
      <c r="H129" s="430">
        <v>0.055</v>
      </c>
      <c r="I129" s="430"/>
      <c r="J129" s="430"/>
      <c r="K129" s="431">
        <v>912</v>
      </c>
      <c r="L129" s="729"/>
      <c r="M129" s="842"/>
      <c r="N129" s="842"/>
      <c r="O129" s="842"/>
      <c r="P129" s="288"/>
    </row>
    <row r="130" spans="1:16" ht="15">
      <c r="A130" s="499">
        <v>21</v>
      </c>
      <c r="B130" s="425"/>
      <c r="C130" s="405" t="s">
        <v>1169</v>
      </c>
      <c r="D130" s="405" t="s">
        <v>182</v>
      </c>
      <c r="E130" s="426" t="s">
        <v>1170</v>
      </c>
      <c r="F130" s="427">
        <v>0</v>
      </c>
      <c r="G130" s="405">
        <v>0.4</v>
      </c>
      <c r="H130" s="510">
        <v>0.3</v>
      </c>
      <c r="I130" s="405">
        <v>5</v>
      </c>
      <c r="J130" s="405">
        <v>1000</v>
      </c>
      <c r="K130" s="428">
        <f>J130*I130*H130</f>
        <v>1500</v>
      </c>
      <c r="L130" s="844"/>
      <c r="M130" s="842"/>
      <c r="N130" s="842"/>
      <c r="O130" s="842"/>
      <c r="P130" s="288"/>
    </row>
    <row r="131" spans="1:16" ht="15">
      <c r="A131" s="498"/>
      <c r="B131" s="784" t="s">
        <v>1078</v>
      </c>
      <c r="C131" s="740"/>
      <c r="D131" s="741"/>
      <c r="E131" s="425"/>
      <c r="F131" s="429"/>
      <c r="G131" s="430"/>
      <c r="H131" s="640">
        <v>0.3</v>
      </c>
      <c r="I131" s="430"/>
      <c r="J131" s="430"/>
      <c r="K131" s="431">
        <v>912</v>
      </c>
      <c r="L131" s="745"/>
      <c r="M131" s="842"/>
      <c r="N131" s="288"/>
      <c r="O131" s="288"/>
      <c r="P131" s="288"/>
    </row>
    <row r="132" spans="1:16" ht="15">
      <c r="A132" s="499">
        <v>52</v>
      </c>
      <c r="B132" s="425"/>
      <c r="C132" s="405" t="s">
        <v>236</v>
      </c>
      <c r="D132" s="405" t="s">
        <v>182</v>
      </c>
      <c r="E132" s="426" t="s">
        <v>1171</v>
      </c>
      <c r="F132" s="427">
        <v>0</v>
      </c>
      <c r="G132" s="641">
        <v>0.4</v>
      </c>
      <c r="H132" s="510">
        <f>G132-F132</f>
        <v>0.4</v>
      </c>
      <c r="I132" s="405">
        <v>5</v>
      </c>
      <c r="J132" s="405">
        <v>2500</v>
      </c>
      <c r="K132" s="428">
        <f>J132*I132*H132</f>
        <v>5000</v>
      </c>
      <c r="L132" s="844"/>
      <c r="M132" s="842"/>
      <c r="N132" s="288"/>
      <c r="O132" s="288"/>
      <c r="P132" s="288"/>
    </row>
    <row r="133" spans="1:16" ht="15">
      <c r="A133" s="498"/>
      <c r="B133" s="784" t="s">
        <v>605</v>
      </c>
      <c r="C133" s="740"/>
      <c r="D133" s="741"/>
      <c r="E133" s="425"/>
      <c r="F133" s="429"/>
      <c r="G133" s="430"/>
      <c r="H133" s="640">
        <v>0.4</v>
      </c>
      <c r="I133" s="430"/>
      <c r="J133" s="430"/>
      <c r="K133" s="431">
        <v>912</v>
      </c>
      <c r="L133" s="729"/>
      <c r="M133" s="842"/>
      <c r="N133" s="288"/>
      <c r="O133" s="288"/>
      <c r="P133" s="288"/>
    </row>
    <row r="134" spans="1:16" ht="15">
      <c r="A134" s="655"/>
      <c r="B134" s="379"/>
      <c r="C134" s="545"/>
      <c r="D134" s="545"/>
      <c r="E134" s="550"/>
      <c r="F134" s="549"/>
      <c r="G134" s="548"/>
      <c r="H134" s="656"/>
      <c r="I134" s="548"/>
      <c r="J134" s="548"/>
      <c r="K134" s="547"/>
      <c r="L134" s="843"/>
      <c r="M134" s="842"/>
      <c r="N134" s="288"/>
      <c r="O134" s="288"/>
      <c r="P134" s="288"/>
    </row>
    <row r="135" spans="1:16" ht="15.75" thickBot="1">
      <c r="A135" s="836">
        <v>24</v>
      </c>
      <c r="B135" s="837"/>
      <c r="C135" s="837"/>
      <c r="D135" s="837"/>
      <c r="E135" s="837"/>
      <c r="F135" s="837"/>
      <c r="G135" s="837"/>
      <c r="H135" s="837"/>
      <c r="I135" s="837"/>
      <c r="J135" s="837"/>
      <c r="K135" s="837"/>
      <c r="L135" s="843"/>
      <c r="M135" s="842"/>
      <c r="N135" s="288"/>
      <c r="O135" s="288"/>
      <c r="P135" s="288"/>
    </row>
    <row r="136" spans="1:13" s="353" customFormat="1" ht="36">
      <c r="A136" s="1" t="s">
        <v>130</v>
      </c>
      <c r="B136" s="2" t="s">
        <v>131</v>
      </c>
      <c r="C136" s="3" t="s">
        <v>132</v>
      </c>
      <c r="D136" s="4" t="s">
        <v>133</v>
      </c>
      <c r="E136" s="3" t="s">
        <v>134</v>
      </c>
      <c r="F136" s="826" t="s">
        <v>135</v>
      </c>
      <c r="G136" s="827"/>
      <c r="H136" s="21" t="s">
        <v>136</v>
      </c>
      <c r="I136" s="5" t="s">
        <v>137</v>
      </c>
      <c r="J136" s="6" t="s">
        <v>138</v>
      </c>
      <c r="K136" s="42" t="s">
        <v>139</v>
      </c>
      <c r="L136" s="729"/>
      <c r="M136" s="842"/>
    </row>
    <row r="137" spans="1:13" ht="15.75" thickBot="1">
      <c r="A137" s="7" t="s">
        <v>140</v>
      </c>
      <c r="B137" s="8"/>
      <c r="C137" s="12"/>
      <c r="D137" s="10"/>
      <c r="E137" s="9"/>
      <c r="F137" s="22" t="s">
        <v>141</v>
      </c>
      <c r="G137" s="23" t="s">
        <v>142</v>
      </c>
      <c r="H137" s="24" t="s">
        <v>143</v>
      </c>
      <c r="I137" s="11" t="s">
        <v>144</v>
      </c>
      <c r="J137" s="13" t="s">
        <v>145</v>
      </c>
      <c r="K137" s="43" t="s">
        <v>146</v>
      </c>
      <c r="L137" s="729"/>
      <c r="M137" s="842"/>
    </row>
    <row r="138" spans="1:16" ht="3.75" customHeight="1">
      <c r="A138" s="654"/>
      <c r="B138" s="574"/>
      <c r="C138" s="571"/>
      <c r="D138" s="572"/>
      <c r="E138" s="425"/>
      <c r="F138" s="429"/>
      <c r="G138" s="430"/>
      <c r="H138" s="640"/>
      <c r="I138" s="430"/>
      <c r="J138" s="430"/>
      <c r="K138" s="431"/>
      <c r="L138" s="729"/>
      <c r="M138" s="842"/>
      <c r="N138" s="288"/>
      <c r="O138" s="288"/>
      <c r="P138" s="288"/>
    </row>
    <row r="139" spans="1:16" ht="15">
      <c r="A139" s="499">
        <v>53</v>
      </c>
      <c r="B139" s="425"/>
      <c r="C139" s="405" t="s">
        <v>255</v>
      </c>
      <c r="D139" s="405" t="s">
        <v>182</v>
      </c>
      <c r="E139" s="426" t="s">
        <v>1076</v>
      </c>
      <c r="F139" s="427">
        <v>5</v>
      </c>
      <c r="G139" s="641">
        <v>5.467</v>
      </c>
      <c r="H139" s="510">
        <f>G139-F139</f>
        <v>0.46699999999999964</v>
      </c>
      <c r="I139" s="405">
        <v>5</v>
      </c>
      <c r="J139" s="405">
        <v>1000</v>
      </c>
      <c r="K139" s="428">
        <f>J139*I139*H139</f>
        <v>2334.999999999998</v>
      </c>
      <c r="L139" s="844"/>
      <c r="M139" s="842"/>
      <c r="N139" s="288"/>
      <c r="O139" s="288"/>
      <c r="P139" s="288"/>
    </row>
    <row r="140" spans="1:16" ht="15">
      <c r="A140" s="498"/>
      <c r="B140" s="784" t="s">
        <v>610</v>
      </c>
      <c r="C140" s="740"/>
      <c r="D140" s="741"/>
      <c r="E140" s="425"/>
      <c r="F140" s="429"/>
      <c r="G140" s="430"/>
      <c r="H140" s="640">
        <v>0.467</v>
      </c>
      <c r="I140" s="430"/>
      <c r="J140" s="430"/>
      <c r="K140" s="431">
        <v>912</v>
      </c>
      <c r="L140" s="729"/>
      <c r="M140" s="842"/>
      <c r="N140" s="288"/>
      <c r="O140" s="288"/>
      <c r="P140" s="288"/>
    </row>
    <row r="141" spans="1:16" ht="15">
      <c r="A141" s="499">
        <v>54</v>
      </c>
      <c r="B141" s="425"/>
      <c r="C141" s="405" t="s">
        <v>699</v>
      </c>
      <c r="D141" s="405" t="s">
        <v>182</v>
      </c>
      <c r="E141" s="426" t="s">
        <v>1172</v>
      </c>
      <c r="F141" s="427">
        <v>0</v>
      </c>
      <c r="G141" s="641">
        <v>0.23</v>
      </c>
      <c r="H141" s="510">
        <f>G141-F141</f>
        <v>0.23</v>
      </c>
      <c r="I141" s="405">
        <v>5</v>
      </c>
      <c r="J141" s="405">
        <v>1000</v>
      </c>
      <c r="K141" s="428">
        <f>J141*I141*H141</f>
        <v>1150</v>
      </c>
      <c r="L141" s="844"/>
      <c r="M141" s="842"/>
      <c r="N141" s="288"/>
      <c r="O141" s="288"/>
      <c r="P141" s="288"/>
    </row>
    <row r="142" spans="1:16" ht="15">
      <c r="A142" s="498"/>
      <c r="B142" s="784" t="s">
        <v>281</v>
      </c>
      <c r="C142" s="740"/>
      <c r="D142" s="741"/>
      <c r="E142" s="425"/>
      <c r="F142" s="429"/>
      <c r="G142" s="430"/>
      <c r="H142" s="640">
        <v>0.23</v>
      </c>
      <c r="I142" s="430"/>
      <c r="J142" s="430"/>
      <c r="K142" s="431">
        <v>912</v>
      </c>
      <c r="L142" s="729"/>
      <c r="M142" s="842"/>
      <c r="N142" s="288"/>
      <c r="O142" s="288"/>
      <c r="P142" s="288"/>
    </row>
    <row r="143" spans="1:16" ht="15">
      <c r="A143" s="499">
        <v>55</v>
      </c>
      <c r="B143" s="425"/>
      <c r="C143" s="405" t="s">
        <v>310</v>
      </c>
      <c r="D143" s="405" t="s">
        <v>182</v>
      </c>
      <c r="E143" s="426" t="s">
        <v>1173</v>
      </c>
      <c r="F143" s="427">
        <v>3.364</v>
      </c>
      <c r="G143" s="641">
        <v>3.582</v>
      </c>
      <c r="H143" s="510">
        <f>G143-F143</f>
        <v>0.21799999999999997</v>
      </c>
      <c r="I143" s="405">
        <v>5</v>
      </c>
      <c r="J143" s="405">
        <v>1000</v>
      </c>
      <c r="K143" s="428">
        <f>J143*I143*H143</f>
        <v>1089.9999999999998</v>
      </c>
      <c r="L143" s="844"/>
      <c r="M143" s="842"/>
      <c r="N143" s="288"/>
      <c r="O143" s="288"/>
      <c r="P143" s="288"/>
    </row>
    <row r="144" spans="1:13" ht="15">
      <c r="A144" s="527"/>
      <c r="B144" s="784" t="s">
        <v>630</v>
      </c>
      <c r="C144" s="740"/>
      <c r="D144" s="741"/>
      <c r="E144" s="425"/>
      <c r="F144" s="429"/>
      <c r="G144" s="430"/>
      <c r="H144" s="640">
        <v>0.218</v>
      </c>
      <c r="I144" s="430"/>
      <c r="J144" s="430"/>
      <c r="K144" s="431">
        <v>912</v>
      </c>
      <c r="L144" s="729"/>
      <c r="M144" s="695"/>
    </row>
    <row r="145" spans="1:11" ht="15">
      <c r="A145" s="487"/>
      <c r="B145" s="464"/>
      <c r="C145" s="453"/>
      <c r="D145" s="453"/>
      <c r="E145" s="308"/>
      <c r="F145" s="313"/>
      <c r="G145" s="313"/>
      <c r="H145" s="112"/>
      <c r="I145" s="113"/>
      <c r="J145" s="114"/>
      <c r="K145" s="114"/>
    </row>
    <row r="146" spans="1:11" ht="15">
      <c r="A146" s="382" t="s">
        <v>691</v>
      </c>
      <c r="B146" s="464"/>
      <c r="C146" s="453"/>
      <c r="D146" s="453"/>
      <c r="E146" s="308"/>
      <c r="F146" s="313"/>
      <c r="G146" s="313"/>
      <c r="H146" s="112"/>
      <c r="I146" s="113"/>
      <c r="J146" s="114"/>
      <c r="K146" s="114"/>
    </row>
    <row r="147" spans="1:11" ht="15">
      <c r="A147" s="70">
        <v>56</v>
      </c>
      <c r="B147" s="642" t="s">
        <v>1174</v>
      </c>
      <c r="C147" s="71" t="s">
        <v>176</v>
      </c>
      <c r="D147" s="72" t="s">
        <v>152</v>
      </c>
      <c r="E147" s="79" t="s">
        <v>670</v>
      </c>
      <c r="F147" s="74">
        <v>0.599</v>
      </c>
      <c r="G147" s="74">
        <v>1.143</v>
      </c>
      <c r="H147" s="74">
        <v>0.544</v>
      </c>
      <c r="I147" s="75">
        <v>4.2</v>
      </c>
      <c r="J147" s="76">
        <v>550</v>
      </c>
      <c r="K147" s="18">
        <f>SUM(H147*I147*J147*1.21)</f>
        <v>1520.5344</v>
      </c>
    </row>
    <row r="148" spans="1:11" ht="15">
      <c r="A148" s="185"/>
      <c r="B148" s="710" t="s">
        <v>178</v>
      </c>
      <c r="C148" s="711"/>
      <c r="D148" s="712"/>
      <c r="E148" s="81"/>
      <c r="F148" s="82"/>
      <c r="G148" s="82"/>
      <c r="H148" s="80">
        <f>SUBTOTAL(9,H147:H147)</f>
        <v>0.544</v>
      </c>
      <c r="I148" s="83"/>
      <c r="J148" s="84"/>
      <c r="K148" s="19">
        <f>SUBTOTAL(9,K147:K147)</f>
        <v>1520.5344</v>
      </c>
    </row>
    <row r="149" spans="1:11" ht="15">
      <c r="A149" s="70">
        <v>57</v>
      </c>
      <c r="B149" s="72"/>
      <c r="C149" s="71" t="s">
        <v>382</v>
      </c>
      <c r="D149" s="72" t="s">
        <v>152</v>
      </c>
      <c r="E149" s="73" t="s">
        <v>671</v>
      </c>
      <c r="F149" s="74">
        <v>7.408</v>
      </c>
      <c r="G149" s="74">
        <v>8.125</v>
      </c>
      <c r="H149" s="74">
        <v>0.7169999999999996</v>
      </c>
      <c r="I149" s="75">
        <v>5.5</v>
      </c>
      <c r="J149" s="76">
        <v>550</v>
      </c>
      <c r="K149" s="18">
        <f>SUM(H149*I149*J149*1.21)</f>
        <v>2624.3992499999986</v>
      </c>
    </row>
    <row r="150" spans="1:11" ht="15">
      <c r="A150" s="92"/>
      <c r="B150" s="72"/>
      <c r="C150" s="71" t="s">
        <v>382</v>
      </c>
      <c r="D150" s="72" t="s">
        <v>152</v>
      </c>
      <c r="E150" s="73" t="s">
        <v>671</v>
      </c>
      <c r="F150" s="74">
        <v>8.125</v>
      </c>
      <c r="G150" s="74">
        <v>8.341</v>
      </c>
      <c r="H150" s="74">
        <v>0.2159999999999993</v>
      </c>
      <c r="I150" s="75">
        <v>4.5</v>
      </c>
      <c r="J150" s="76">
        <v>270</v>
      </c>
      <c r="K150" s="18">
        <f>SUM(H150*I150*J150*1.21)</f>
        <v>317.55239999999895</v>
      </c>
    </row>
    <row r="151" spans="1:11" ht="15">
      <c r="A151" s="185"/>
      <c r="B151" s="710" t="s">
        <v>384</v>
      </c>
      <c r="C151" s="711"/>
      <c r="D151" s="712"/>
      <c r="E151" s="134"/>
      <c r="F151" s="82"/>
      <c r="G151" s="82"/>
      <c r="H151" s="80">
        <f>SUM(H149:H150)</f>
        <v>0.9329999999999989</v>
      </c>
      <c r="I151" s="83"/>
      <c r="J151" s="84"/>
      <c r="K151" s="19">
        <f>SUM(K149:K150)</f>
        <v>2941.9516499999977</v>
      </c>
    </row>
    <row r="152" spans="1:11" ht="15">
      <c r="A152" s="70">
        <v>58</v>
      </c>
      <c r="B152" s="72"/>
      <c r="C152" s="71">
        <v>12841</v>
      </c>
      <c r="D152" s="330" t="s">
        <v>152</v>
      </c>
      <c r="E152" s="79" t="s">
        <v>710</v>
      </c>
      <c r="F152" s="74">
        <v>0.95</v>
      </c>
      <c r="G152" s="74">
        <v>2</v>
      </c>
      <c r="H152" s="74">
        <v>1.05</v>
      </c>
      <c r="I152" s="75">
        <v>5.4</v>
      </c>
      <c r="J152" s="76">
        <v>550</v>
      </c>
      <c r="K152" s="18">
        <f>SUM(H152*I152*J152*1.21)</f>
        <v>3773.385</v>
      </c>
    </row>
    <row r="153" spans="1:11" ht="15">
      <c r="A153" s="185"/>
      <c r="B153" s="710" t="s">
        <v>384</v>
      </c>
      <c r="C153" s="711"/>
      <c r="D153" s="712"/>
      <c r="E153" s="134"/>
      <c r="F153" s="82"/>
      <c r="G153" s="82"/>
      <c r="H153" s="80">
        <f>SUBTOTAL(9,H152:H152)</f>
        <v>1.05</v>
      </c>
      <c r="I153" s="83"/>
      <c r="J153" s="84"/>
      <c r="K153" s="19">
        <f>SUM(K152)</f>
        <v>3773.385</v>
      </c>
    </row>
    <row r="154" spans="1:11" ht="15">
      <c r="A154" s="91">
        <v>59</v>
      </c>
      <c r="B154" s="443"/>
      <c r="C154" s="443" t="s">
        <v>369</v>
      </c>
      <c r="D154" s="443" t="s">
        <v>152</v>
      </c>
      <c r="E154" s="79" t="s">
        <v>897</v>
      </c>
      <c r="F154" s="74">
        <v>0</v>
      </c>
      <c r="G154" s="74">
        <v>0.744</v>
      </c>
      <c r="H154" s="504">
        <f>SUM(G154-F154)</f>
        <v>0.744</v>
      </c>
      <c r="I154" s="75">
        <v>5.5</v>
      </c>
      <c r="J154" s="76">
        <v>500</v>
      </c>
      <c r="K154" s="18">
        <f>SUM(H154*I154*J154*1.21)</f>
        <v>2475.66</v>
      </c>
    </row>
    <row r="155" spans="1:11" ht="15">
      <c r="A155" s="185"/>
      <c r="B155" s="710" t="s">
        <v>370</v>
      </c>
      <c r="C155" s="711"/>
      <c r="D155" s="712"/>
      <c r="E155" s="134"/>
      <c r="F155" s="82"/>
      <c r="G155" s="82"/>
      <c r="H155" s="80">
        <f>SUBTOTAL(9,H154:H154)</f>
        <v>0.744</v>
      </c>
      <c r="I155" s="83"/>
      <c r="J155" s="84"/>
      <c r="K155" s="19">
        <v>2476</v>
      </c>
    </row>
    <row r="156" spans="1:11" ht="15">
      <c r="A156" s="91">
        <v>60</v>
      </c>
      <c r="B156" s="637" t="s">
        <v>1174</v>
      </c>
      <c r="C156" s="456" t="s">
        <v>739</v>
      </c>
      <c r="D156" s="443" t="s">
        <v>152</v>
      </c>
      <c r="E156" s="79" t="s">
        <v>898</v>
      </c>
      <c r="F156" s="74">
        <v>4.129</v>
      </c>
      <c r="G156" s="74">
        <v>4.948</v>
      </c>
      <c r="H156" s="504">
        <f>SUM(G156-F156)</f>
        <v>0.8190000000000008</v>
      </c>
      <c r="I156" s="75">
        <v>4.9</v>
      </c>
      <c r="J156" s="76">
        <v>600</v>
      </c>
      <c r="K156" s="18">
        <f>SUM(H156*I156*J156*1.21)</f>
        <v>2913.510600000003</v>
      </c>
    </row>
    <row r="157" spans="1:11" ht="15">
      <c r="A157" s="185"/>
      <c r="B157" s="710" t="s">
        <v>257</v>
      </c>
      <c r="C157" s="711"/>
      <c r="D157" s="712"/>
      <c r="E157" s="134"/>
      <c r="F157" s="82"/>
      <c r="G157" s="82"/>
      <c r="H157" s="80">
        <v>0.18</v>
      </c>
      <c r="I157" s="83"/>
      <c r="J157" s="84"/>
      <c r="K157" s="19">
        <v>261</v>
      </c>
    </row>
    <row r="158" spans="1:11" ht="15" customHeight="1">
      <c r="A158" s="91">
        <v>61</v>
      </c>
      <c r="B158" s="443"/>
      <c r="C158" s="443" t="s">
        <v>899</v>
      </c>
      <c r="D158" s="443" t="s">
        <v>152</v>
      </c>
      <c r="E158" s="79" t="s">
        <v>900</v>
      </c>
      <c r="F158" s="74">
        <v>30.048</v>
      </c>
      <c r="G158" s="74">
        <v>31.7106</v>
      </c>
      <c r="H158" s="504">
        <f>SUM(G158-F158)</f>
        <v>1.6626000000000012</v>
      </c>
      <c r="I158" s="75">
        <v>6.7</v>
      </c>
      <c r="J158" s="76">
        <v>450</v>
      </c>
      <c r="K158" s="18">
        <f>SUM(H158*I158*J158*1.21)</f>
        <v>6065.414190000005</v>
      </c>
    </row>
    <row r="159" spans="1:13" ht="15">
      <c r="A159" s="185"/>
      <c r="B159" s="710" t="s">
        <v>901</v>
      </c>
      <c r="C159" s="711"/>
      <c r="D159" s="712"/>
      <c r="E159" s="134"/>
      <c r="F159" s="82"/>
      <c r="G159" s="82"/>
      <c r="H159" s="80">
        <v>0.275</v>
      </c>
      <c r="I159" s="83"/>
      <c r="J159" s="84"/>
      <c r="K159" s="19">
        <v>1003</v>
      </c>
      <c r="L159" s="441"/>
      <c r="M159" s="441"/>
    </row>
    <row r="160" spans="1:13" ht="15">
      <c r="A160" s="91">
        <v>62</v>
      </c>
      <c r="B160" s="443" t="s">
        <v>1175</v>
      </c>
      <c r="C160" s="443" t="s">
        <v>1128</v>
      </c>
      <c r="D160" s="443" t="s">
        <v>152</v>
      </c>
      <c r="E160" s="79" t="s">
        <v>900</v>
      </c>
      <c r="F160" s="74">
        <v>35.053</v>
      </c>
      <c r="G160" s="74">
        <v>35.484</v>
      </c>
      <c r="H160" s="504">
        <f>SUM(G160-F160)</f>
        <v>0.4310000000000045</v>
      </c>
      <c r="I160" s="75">
        <v>6.5</v>
      </c>
      <c r="J160" s="76">
        <v>450</v>
      </c>
      <c r="K160" s="18">
        <f>SUM(H160*I160*J160*1.21)</f>
        <v>1525.4167500000158</v>
      </c>
      <c r="L160" s="346"/>
      <c r="M160" s="346"/>
    </row>
    <row r="161" spans="1:13" ht="15">
      <c r="A161" s="185"/>
      <c r="B161" s="710" t="s">
        <v>902</v>
      </c>
      <c r="C161" s="711"/>
      <c r="D161" s="712"/>
      <c r="E161" s="134"/>
      <c r="F161" s="82"/>
      <c r="G161" s="82"/>
      <c r="H161" s="80">
        <v>0.431</v>
      </c>
      <c r="I161" s="83"/>
      <c r="J161" s="84"/>
      <c r="K161" s="19">
        <v>1525</v>
      </c>
      <c r="L161" s="346"/>
      <c r="M161" s="346"/>
    </row>
    <row r="162" spans="1:13" ht="15">
      <c r="A162" s="91">
        <v>63</v>
      </c>
      <c r="B162" s="72"/>
      <c r="C162" s="39" t="s">
        <v>147</v>
      </c>
      <c r="D162" s="72" t="s">
        <v>152</v>
      </c>
      <c r="E162" s="73" t="s">
        <v>153</v>
      </c>
      <c r="F162" s="74">
        <v>3.89</v>
      </c>
      <c r="G162" s="74">
        <v>4.094</v>
      </c>
      <c r="H162" s="74">
        <v>0.204</v>
      </c>
      <c r="I162" s="75">
        <v>6.4</v>
      </c>
      <c r="J162" s="76">
        <v>400</v>
      </c>
      <c r="K162" s="18">
        <f>SUM(H162*I162*J162*1.21)</f>
        <v>631.9104</v>
      </c>
      <c r="L162" s="346"/>
      <c r="M162" s="346"/>
    </row>
    <row r="163" spans="1:13" ht="15">
      <c r="A163" s="185"/>
      <c r="B163" s="710" t="s">
        <v>149</v>
      </c>
      <c r="C163" s="711"/>
      <c r="D163" s="712"/>
      <c r="E163" s="134"/>
      <c r="F163" s="82"/>
      <c r="G163" s="82"/>
      <c r="H163" s="80">
        <f>SUBTOTAL(9,H162:H162)</f>
        <v>0.204</v>
      </c>
      <c r="I163" s="83"/>
      <c r="J163" s="84"/>
      <c r="K163" s="19">
        <f>SUBTOTAL(9,K162:K162)</f>
        <v>631.9104</v>
      </c>
      <c r="L163" s="346"/>
      <c r="M163" s="346"/>
    </row>
    <row r="164" spans="1:13" ht="15">
      <c r="A164" s="91">
        <v>64</v>
      </c>
      <c r="B164" s="72"/>
      <c r="C164" s="71" t="s">
        <v>173</v>
      </c>
      <c r="D164" s="72" t="s">
        <v>152</v>
      </c>
      <c r="E164" s="79" t="s">
        <v>174</v>
      </c>
      <c r="F164" s="74">
        <v>13.687</v>
      </c>
      <c r="G164" s="74">
        <v>13.765</v>
      </c>
      <c r="H164" s="74">
        <v>0.078</v>
      </c>
      <c r="I164" s="75">
        <v>7.4</v>
      </c>
      <c r="J164" s="76">
        <v>400</v>
      </c>
      <c r="K164" s="18">
        <f>SUM(H164*I164*J164*1.21)</f>
        <v>279.3648</v>
      </c>
      <c r="L164" s="346"/>
      <c r="M164" s="346"/>
    </row>
    <row r="165" spans="1:13" ht="15">
      <c r="A165" s="92"/>
      <c r="B165" s="72"/>
      <c r="C165" s="71" t="s">
        <v>173</v>
      </c>
      <c r="D165" s="72" t="s">
        <v>152</v>
      </c>
      <c r="E165" s="454"/>
      <c r="F165" s="74">
        <v>13.765</v>
      </c>
      <c r="G165" s="74">
        <v>13.929</v>
      </c>
      <c r="H165" s="74">
        <v>0.164</v>
      </c>
      <c r="I165" s="75">
        <v>7.7</v>
      </c>
      <c r="J165" s="76">
        <v>400</v>
      </c>
      <c r="K165" s="18">
        <f>SUM(H165*I165*J165*1.21)</f>
        <v>611.1952</v>
      </c>
      <c r="L165" s="346"/>
      <c r="M165" s="346"/>
    </row>
    <row r="166" spans="1:13" ht="15">
      <c r="A166" s="185"/>
      <c r="B166" s="761" t="s">
        <v>175</v>
      </c>
      <c r="C166" s="762"/>
      <c r="D166" s="763"/>
      <c r="E166" s="502"/>
      <c r="F166" s="505"/>
      <c r="G166" s="505"/>
      <c r="H166" s="506">
        <f>SUBTOTAL(9,H164:H165)</f>
        <v>0.242</v>
      </c>
      <c r="I166" s="507"/>
      <c r="J166" s="508"/>
      <c r="K166" s="509">
        <f>SUBTOTAL(9,K164:K165)</f>
        <v>890.56</v>
      </c>
      <c r="L166" s="346"/>
      <c r="M166" s="346"/>
    </row>
    <row r="167" spans="1:13" ht="15">
      <c r="A167" s="713">
        <v>65</v>
      </c>
      <c r="B167" s="443"/>
      <c r="C167" s="443" t="s">
        <v>171</v>
      </c>
      <c r="D167" s="443" t="s">
        <v>152</v>
      </c>
      <c r="E167" s="73" t="s">
        <v>1236</v>
      </c>
      <c r="F167" s="74">
        <v>9.012</v>
      </c>
      <c r="G167" s="74">
        <v>10.091</v>
      </c>
      <c r="H167" s="504">
        <f>SUM(G167-F167)</f>
        <v>1.0789999999999988</v>
      </c>
      <c r="I167" s="75">
        <v>7.3</v>
      </c>
      <c r="J167" s="76">
        <v>270</v>
      </c>
      <c r="K167" s="18">
        <f>SUM(H167*I167*J167*1.21)</f>
        <v>2573.317889999997</v>
      </c>
      <c r="L167" s="346"/>
      <c r="M167" s="346"/>
    </row>
    <row r="168" spans="1:13" ht="15">
      <c r="A168" s="845"/>
      <c r="B168" s="828" t="s">
        <v>172</v>
      </c>
      <c r="C168" s="740"/>
      <c r="D168" s="741"/>
      <c r="E168" s="206"/>
      <c r="F168" s="60"/>
      <c r="G168" s="60"/>
      <c r="H168" s="36">
        <f>SUM(H167)</f>
        <v>1.0789999999999988</v>
      </c>
      <c r="I168" s="120"/>
      <c r="J168" s="35"/>
      <c r="K168" s="19">
        <f>SUM(K167)</f>
        <v>2573.317889999997</v>
      </c>
      <c r="L168" s="729"/>
      <c r="M168" s="695"/>
    </row>
    <row r="169" spans="1:13" ht="15">
      <c r="A169" s="713">
        <v>66</v>
      </c>
      <c r="B169" s="594"/>
      <c r="C169" s="443" t="s">
        <v>1223</v>
      </c>
      <c r="D169" s="443" t="s">
        <v>152</v>
      </c>
      <c r="E169" s="79" t="s">
        <v>1236</v>
      </c>
      <c r="F169" s="74">
        <v>0</v>
      </c>
      <c r="G169" s="74">
        <v>0.084</v>
      </c>
      <c r="H169" s="504">
        <f>SUM(G169-F169)</f>
        <v>0.084</v>
      </c>
      <c r="I169" s="75">
        <v>9.5</v>
      </c>
      <c r="J169" s="76">
        <v>270</v>
      </c>
      <c r="K169" s="18">
        <f>SUM(H169*I169*J169*1.21)</f>
        <v>260.7066</v>
      </c>
      <c r="L169" s="720"/>
      <c r="M169" s="695"/>
    </row>
    <row r="170" spans="1:13" ht="15">
      <c r="A170" s="845"/>
      <c r="B170" s="828" t="s">
        <v>1225</v>
      </c>
      <c r="C170" s="740"/>
      <c r="D170" s="741"/>
      <c r="E170" s="208"/>
      <c r="F170" s="60"/>
      <c r="G170" s="60"/>
      <c r="H170" s="36">
        <f>SUM(H169)</f>
        <v>0.084</v>
      </c>
      <c r="I170" s="120"/>
      <c r="J170" s="35"/>
      <c r="K170" s="19">
        <f>SUM(K169)</f>
        <v>260.7066</v>
      </c>
      <c r="L170" s="729"/>
      <c r="M170" s="695"/>
    </row>
    <row r="171" spans="1:13" ht="15">
      <c r="A171" s="667">
        <v>67</v>
      </c>
      <c r="B171" s="642"/>
      <c r="C171" s="455" t="s">
        <v>477</v>
      </c>
      <c r="D171" s="455" t="s">
        <v>152</v>
      </c>
      <c r="E171" s="595" t="s">
        <v>1237</v>
      </c>
      <c r="F171" s="218">
        <v>5.272</v>
      </c>
      <c r="G171" s="218">
        <v>5.42</v>
      </c>
      <c r="H171" s="504">
        <v>0.1479999999999997</v>
      </c>
      <c r="I171" s="455">
        <v>6.6</v>
      </c>
      <c r="J171" s="455">
        <v>350</v>
      </c>
      <c r="K171" s="643">
        <v>413.6747999999991</v>
      </c>
      <c r="L171" s="720"/>
      <c r="M171" s="695"/>
    </row>
    <row r="172" spans="1:13" ht="15">
      <c r="A172" s="668"/>
      <c r="B172" s="828" t="s">
        <v>479</v>
      </c>
      <c r="C172" s="740"/>
      <c r="D172" s="741"/>
      <c r="E172" s="208"/>
      <c r="F172" s="60"/>
      <c r="G172" s="60"/>
      <c r="H172" s="36">
        <f>SUM(H171)</f>
        <v>0.1479999999999997</v>
      </c>
      <c r="I172" s="120"/>
      <c r="J172" s="35"/>
      <c r="K172" s="644">
        <f>SUM(K171)</f>
        <v>413.6747999999991</v>
      </c>
      <c r="L172" s="745"/>
      <c r="M172" s="695"/>
    </row>
    <row r="173" spans="1:13" ht="15">
      <c r="A173" s="669">
        <v>68</v>
      </c>
      <c r="B173" s="642"/>
      <c r="C173" s="455" t="s">
        <v>191</v>
      </c>
      <c r="D173" s="455" t="s">
        <v>152</v>
      </c>
      <c r="E173" s="595" t="s">
        <v>1237</v>
      </c>
      <c r="F173" s="218">
        <v>3.85</v>
      </c>
      <c r="G173" s="218">
        <v>4.692</v>
      </c>
      <c r="H173" s="504">
        <v>0.8420000000000001</v>
      </c>
      <c r="I173" s="455">
        <v>6.6</v>
      </c>
      <c r="J173" s="455">
        <v>350</v>
      </c>
      <c r="K173" s="643">
        <v>2353.4742</v>
      </c>
      <c r="L173" s="720"/>
      <c r="M173" s="695"/>
    </row>
    <row r="174" spans="1:13" ht="15">
      <c r="A174" s="668"/>
      <c r="B174" s="828" t="s">
        <v>193</v>
      </c>
      <c r="C174" s="740"/>
      <c r="D174" s="741"/>
      <c r="E174" s="208"/>
      <c r="F174" s="60"/>
      <c r="G174" s="60"/>
      <c r="H174" s="36">
        <f>SUM(H173)</f>
        <v>0.8420000000000001</v>
      </c>
      <c r="I174" s="120"/>
      <c r="J174" s="35"/>
      <c r="K174" s="644">
        <f>SUM(K173)</f>
        <v>2353.4742</v>
      </c>
      <c r="L174" s="729"/>
      <c r="M174" s="695"/>
    </row>
    <row r="175" spans="1:13" ht="15">
      <c r="A175" s="675"/>
      <c r="B175" s="553"/>
      <c r="C175" s="545"/>
      <c r="D175" s="545"/>
      <c r="E175" s="554"/>
      <c r="F175" s="277"/>
      <c r="G175" s="277"/>
      <c r="H175" s="284"/>
      <c r="I175" s="285"/>
      <c r="J175" s="286"/>
      <c r="K175" s="53"/>
      <c r="L175" s="843"/>
      <c r="M175" s="695"/>
    </row>
    <row r="176" spans="1:13" ht="15">
      <c r="A176" s="612"/>
      <c r="B176" s="436"/>
      <c r="C176" s="632"/>
      <c r="D176" s="632"/>
      <c r="E176" s="297"/>
      <c r="F176" s="271"/>
      <c r="G176" s="271"/>
      <c r="H176" s="183"/>
      <c r="I176" s="472"/>
      <c r="J176" s="471"/>
      <c r="K176" s="106"/>
      <c r="L176" s="843"/>
      <c r="M176" s="695"/>
    </row>
    <row r="177" spans="1:13" ht="15">
      <c r="A177" s="612"/>
      <c r="B177" s="436"/>
      <c r="C177" s="632"/>
      <c r="D177" s="632"/>
      <c r="E177" s="297"/>
      <c r="F177" s="271"/>
      <c r="G177" s="271"/>
      <c r="H177" s="183"/>
      <c r="I177" s="472"/>
      <c r="J177" s="471"/>
      <c r="K177" s="106"/>
      <c r="L177" s="843"/>
      <c r="M177" s="695"/>
    </row>
    <row r="178" spans="1:13" ht="15">
      <c r="A178" s="612"/>
      <c r="B178" s="436"/>
      <c r="C178" s="632"/>
      <c r="D178" s="632"/>
      <c r="E178" s="297"/>
      <c r="F178" s="271"/>
      <c r="G178" s="271"/>
      <c r="H178" s="183"/>
      <c r="I178" s="472"/>
      <c r="J178" s="471"/>
      <c r="K178" s="106"/>
      <c r="L178" s="843"/>
      <c r="M178" s="695"/>
    </row>
    <row r="179" spans="1:13" ht="15">
      <c r="A179" s="717">
        <v>25</v>
      </c>
      <c r="B179" s="733"/>
      <c r="C179" s="733"/>
      <c r="D179" s="733"/>
      <c r="E179" s="733"/>
      <c r="F179" s="733"/>
      <c r="G179" s="733"/>
      <c r="H179" s="733"/>
      <c r="I179" s="733"/>
      <c r="J179" s="733"/>
      <c r="K179" s="733"/>
      <c r="L179" s="843"/>
      <c r="M179" s="695"/>
    </row>
    <row r="180" spans="1:13" ht="15.75" thickBot="1">
      <c r="A180" s="612"/>
      <c r="B180" s="436"/>
      <c r="C180" s="632"/>
      <c r="D180" s="632"/>
      <c r="E180" s="297"/>
      <c r="F180" s="271"/>
      <c r="G180" s="271"/>
      <c r="H180" s="183"/>
      <c r="I180" s="472"/>
      <c r="J180" s="471"/>
      <c r="K180" s="106"/>
      <c r="L180" s="843"/>
      <c r="M180" s="695"/>
    </row>
    <row r="181" spans="1:13" s="353" customFormat="1" ht="36">
      <c r="A181" s="1" t="s">
        <v>130</v>
      </c>
      <c r="B181" s="2" t="s">
        <v>131</v>
      </c>
      <c r="C181" s="3" t="s">
        <v>132</v>
      </c>
      <c r="D181" s="4" t="s">
        <v>133</v>
      </c>
      <c r="E181" s="3" t="s">
        <v>134</v>
      </c>
      <c r="F181" s="826" t="s">
        <v>135</v>
      </c>
      <c r="G181" s="827"/>
      <c r="H181" s="21" t="s">
        <v>136</v>
      </c>
      <c r="I181" s="5" t="s">
        <v>137</v>
      </c>
      <c r="J181" s="6" t="s">
        <v>138</v>
      </c>
      <c r="K181" s="42" t="s">
        <v>139</v>
      </c>
      <c r="L181" s="729"/>
      <c r="M181" s="695"/>
    </row>
    <row r="182" spans="1:13" ht="15.75" thickBot="1">
      <c r="A182" s="7" t="s">
        <v>140</v>
      </c>
      <c r="B182" s="8"/>
      <c r="C182" s="12"/>
      <c r="D182" s="10"/>
      <c r="E182" s="9"/>
      <c r="F182" s="22" t="s">
        <v>141</v>
      </c>
      <c r="G182" s="23" t="s">
        <v>142</v>
      </c>
      <c r="H182" s="24" t="s">
        <v>143</v>
      </c>
      <c r="I182" s="11" t="s">
        <v>144</v>
      </c>
      <c r="J182" s="13" t="s">
        <v>145</v>
      </c>
      <c r="K182" s="43" t="s">
        <v>146</v>
      </c>
      <c r="L182" s="720"/>
      <c r="M182" s="695"/>
    </row>
    <row r="183" spans="1:16" ht="3.75" customHeight="1">
      <c r="A183" s="658"/>
      <c r="B183" s="659"/>
      <c r="C183" s="657"/>
      <c r="D183" s="657"/>
      <c r="E183" s="660"/>
      <c r="F183" s="661"/>
      <c r="G183" s="662"/>
      <c r="H183" s="663"/>
      <c r="I183" s="662"/>
      <c r="J183" s="662"/>
      <c r="K183" s="664"/>
      <c r="L183" s="346"/>
      <c r="M183" s="346"/>
      <c r="N183" s="288"/>
      <c r="O183" s="288"/>
      <c r="P183" s="288"/>
    </row>
    <row r="184" spans="1:13" ht="15">
      <c r="A184" s="490" t="s">
        <v>692</v>
      </c>
      <c r="B184" s="135"/>
      <c r="C184" s="135"/>
      <c r="D184" s="135"/>
      <c r="E184" s="470"/>
      <c r="F184" s="140"/>
      <c r="G184" s="140"/>
      <c r="H184" s="194"/>
      <c r="I184" s="141"/>
      <c r="J184" s="142"/>
      <c r="K184" s="106"/>
      <c r="L184" s="346"/>
      <c r="M184" s="346"/>
    </row>
    <row r="185" spans="1:13" ht="15">
      <c r="A185" s="91">
        <v>69</v>
      </c>
      <c r="B185" s="55"/>
      <c r="C185" s="32" t="s">
        <v>187</v>
      </c>
      <c r="D185" s="14" t="s">
        <v>156</v>
      </c>
      <c r="E185" s="206" t="s">
        <v>672</v>
      </c>
      <c r="F185" s="60">
        <v>4.9</v>
      </c>
      <c r="G185" s="60">
        <v>5.118</v>
      </c>
      <c r="H185" s="33">
        <f>G185-F185</f>
        <v>0.21799999999999997</v>
      </c>
      <c r="I185" s="120">
        <v>5.2</v>
      </c>
      <c r="J185" s="35">
        <v>750</v>
      </c>
      <c r="K185" s="18">
        <f>SUM(H185*I185*J185)</f>
        <v>850.1999999999999</v>
      </c>
      <c r="L185" s="346"/>
      <c r="M185" s="346"/>
    </row>
    <row r="186" spans="1:13" ht="15">
      <c r="A186" s="58"/>
      <c r="B186" s="785" t="s">
        <v>188</v>
      </c>
      <c r="C186" s="785"/>
      <c r="D186" s="786"/>
      <c r="E186" s="59"/>
      <c r="F186" s="60"/>
      <c r="G186" s="60"/>
      <c r="H186" s="36">
        <f>SUM(H185:H185)</f>
        <v>0.21799999999999997</v>
      </c>
      <c r="I186" s="37"/>
      <c r="J186" s="38"/>
      <c r="K186" s="19">
        <f>SUM(K185:K185)</f>
        <v>850.1999999999999</v>
      </c>
      <c r="L186" s="346"/>
      <c r="M186" s="346"/>
    </row>
    <row r="187" spans="1:13" ht="15">
      <c r="A187" s="57">
        <v>70</v>
      </c>
      <c r="B187" s="55"/>
      <c r="C187" s="32" t="s">
        <v>207</v>
      </c>
      <c r="D187" s="14" t="s">
        <v>156</v>
      </c>
      <c r="E187" s="206" t="s">
        <v>673</v>
      </c>
      <c r="F187" s="60">
        <v>9.9</v>
      </c>
      <c r="G187" s="60">
        <v>10.6</v>
      </c>
      <c r="H187" s="33">
        <f>G187-F187</f>
        <v>0.6999999999999993</v>
      </c>
      <c r="I187" s="120">
        <v>6.2</v>
      </c>
      <c r="J187" s="35">
        <v>750</v>
      </c>
      <c r="K187" s="18">
        <f>SUM(H187*I187*J187)</f>
        <v>3254.9999999999964</v>
      </c>
      <c r="L187" s="346"/>
      <c r="M187" s="346"/>
    </row>
    <row r="188" spans="1:13" ht="15">
      <c r="A188" s="58"/>
      <c r="B188" s="785" t="s">
        <v>208</v>
      </c>
      <c r="C188" s="824"/>
      <c r="D188" s="825"/>
      <c r="E188" s="59"/>
      <c r="F188" s="60"/>
      <c r="G188" s="60"/>
      <c r="H188" s="36">
        <f>SUM(H187)</f>
        <v>0.6999999999999993</v>
      </c>
      <c r="I188" s="37"/>
      <c r="J188" s="38"/>
      <c r="K188" s="19">
        <f>SUM(K187)</f>
        <v>3254.9999999999964</v>
      </c>
      <c r="L188" s="346"/>
      <c r="M188" s="346"/>
    </row>
    <row r="189" spans="1:13" ht="15">
      <c r="A189" s="57">
        <v>71</v>
      </c>
      <c r="B189" s="55"/>
      <c r="C189" s="32" t="s">
        <v>462</v>
      </c>
      <c r="D189" s="14" t="s">
        <v>156</v>
      </c>
      <c r="E189" s="217" t="s">
        <v>463</v>
      </c>
      <c r="F189" s="60">
        <v>0.973</v>
      </c>
      <c r="G189" s="60">
        <v>1.94</v>
      </c>
      <c r="H189" s="33">
        <f>G189-F189</f>
        <v>0.967</v>
      </c>
      <c r="I189" s="120">
        <v>5.2</v>
      </c>
      <c r="J189" s="35">
        <v>750</v>
      </c>
      <c r="K189" s="18">
        <f>SUM(H189*I189*J189)</f>
        <v>3771.3</v>
      </c>
      <c r="L189" s="346"/>
      <c r="M189" s="346"/>
    </row>
    <row r="190" spans="1:13" ht="15">
      <c r="A190" s="58"/>
      <c r="B190" s="785" t="s">
        <v>464</v>
      </c>
      <c r="C190" s="824"/>
      <c r="D190" s="825"/>
      <c r="E190" s="59"/>
      <c r="F190" s="60"/>
      <c r="G190" s="60"/>
      <c r="H190" s="36">
        <f>SUM(H189)</f>
        <v>0.967</v>
      </c>
      <c r="I190" s="37"/>
      <c r="J190" s="38"/>
      <c r="K190" s="19">
        <f>SUM(K189)</f>
        <v>3771.3</v>
      </c>
      <c r="L190" s="346"/>
      <c r="M190" s="346"/>
    </row>
    <row r="191" spans="1:13" ht="15">
      <c r="A191" s="491"/>
      <c r="B191" s="379"/>
      <c r="C191" s="380"/>
      <c r="D191" s="380"/>
      <c r="E191" s="328"/>
      <c r="F191" s="277"/>
      <c r="G191" s="277"/>
      <c r="H191" s="284"/>
      <c r="I191" s="381"/>
      <c r="J191" s="373"/>
      <c r="K191" s="53"/>
      <c r="L191" s="346"/>
      <c r="M191" s="346"/>
    </row>
    <row r="192" spans="1:13" ht="15">
      <c r="A192" s="103" t="s">
        <v>693</v>
      </c>
      <c r="B192" s="329"/>
      <c r="C192" s="329"/>
      <c r="D192" s="329"/>
      <c r="E192" s="329"/>
      <c r="F192" s="329"/>
      <c r="G192" s="329"/>
      <c r="H192" s="329"/>
      <c r="I192" s="329"/>
      <c r="J192" s="329"/>
      <c r="K192" s="329"/>
      <c r="L192" s="346"/>
      <c r="M192" s="346"/>
    </row>
    <row r="193" spans="1:13" ht="15">
      <c r="A193" s="494">
        <v>72</v>
      </c>
      <c r="B193" s="14"/>
      <c r="C193" s="32" t="s">
        <v>678</v>
      </c>
      <c r="D193" s="15" t="s">
        <v>159</v>
      </c>
      <c r="E193" s="59" t="s">
        <v>679</v>
      </c>
      <c r="F193" s="60">
        <v>15.709</v>
      </c>
      <c r="G193" s="60">
        <v>15.809</v>
      </c>
      <c r="H193" s="16">
        <f>G193-F193</f>
        <v>0.09999999999999964</v>
      </c>
      <c r="I193" s="56">
        <v>8</v>
      </c>
      <c r="J193" s="17">
        <v>500</v>
      </c>
      <c r="K193" s="18">
        <f>SUM(H193*I193*J193)</f>
        <v>399.9999999999986</v>
      </c>
      <c r="L193" s="346"/>
      <c r="M193" s="346"/>
    </row>
    <row r="194" spans="1:13" ht="15">
      <c r="A194" s="58"/>
      <c r="B194" s="14"/>
      <c r="C194" s="413" t="s">
        <v>55</v>
      </c>
      <c r="D194" s="15"/>
      <c r="E194" s="299"/>
      <c r="F194" s="60"/>
      <c r="G194" s="60"/>
      <c r="H194" s="20">
        <f>SUM(H193)</f>
        <v>0.09999999999999964</v>
      </c>
      <c r="I194" s="56"/>
      <c r="J194" s="17"/>
      <c r="K194" s="19">
        <f>SUM(K193)</f>
        <v>399.9999999999986</v>
      </c>
      <c r="L194" s="346"/>
      <c r="M194" s="346"/>
    </row>
    <row r="195" spans="1:13" ht="15">
      <c r="A195" s="57">
        <v>73</v>
      </c>
      <c r="B195" s="14"/>
      <c r="C195" s="32" t="s">
        <v>674</v>
      </c>
      <c r="D195" s="15" t="s">
        <v>159</v>
      </c>
      <c r="E195" s="206" t="s">
        <v>675</v>
      </c>
      <c r="F195" s="60">
        <v>6.421</v>
      </c>
      <c r="G195" s="60">
        <v>7.236</v>
      </c>
      <c r="H195" s="16">
        <f>G195-F195</f>
        <v>0.8149999999999995</v>
      </c>
      <c r="I195" s="56">
        <v>6</v>
      </c>
      <c r="J195" s="17">
        <v>2500</v>
      </c>
      <c r="K195" s="18">
        <f>SUM(H195*I195*J195)</f>
        <v>12224.999999999993</v>
      </c>
      <c r="L195" s="346"/>
      <c r="M195" s="346"/>
    </row>
    <row r="196" spans="1:13" ht="15">
      <c r="A196" s="58"/>
      <c r="B196" s="14"/>
      <c r="C196" s="413" t="s">
        <v>676</v>
      </c>
      <c r="D196" s="15"/>
      <c r="E196" s="299"/>
      <c r="F196" s="60"/>
      <c r="G196" s="60"/>
      <c r="H196" s="20">
        <f>SUM(H195:H195)</f>
        <v>0.8149999999999995</v>
      </c>
      <c r="I196" s="56"/>
      <c r="J196" s="17"/>
      <c r="K196" s="19">
        <f>SUM(K195:K195)</f>
        <v>12224.999999999993</v>
      </c>
      <c r="L196" s="346"/>
      <c r="M196" s="346"/>
    </row>
    <row r="197" spans="1:13" ht="15">
      <c r="A197" s="57">
        <v>74</v>
      </c>
      <c r="B197" s="14"/>
      <c r="C197" s="32" t="s">
        <v>275</v>
      </c>
      <c r="D197" s="15" t="s">
        <v>159</v>
      </c>
      <c r="E197" s="59" t="s">
        <v>677</v>
      </c>
      <c r="F197" s="60">
        <v>3.24</v>
      </c>
      <c r="G197" s="60">
        <v>3.42</v>
      </c>
      <c r="H197" s="16">
        <f>G197-F197</f>
        <v>0.17999999999999972</v>
      </c>
      <c r="I197" s="56">
        <v>6.5</v>
      </c>
      <c r="J197" s="17">
        <v>1200</v>
      </c>
      <c r="K197" s="18">
        <f>SUM(H197*I197*J197)</f>
        <v>1403.9999999999977</v>
      </c>
      <c r="L197" s="346"/>
      <c r="M197" s="346"/>
    </row>
    <row r="198" spans="1:13" ht="15">
      <c r="A198" s="58"/>
      <c r="B198" s="785" t="s">
        <v>676</v>
      </c>
      <c r="C198" s="824"/>
      <c r="D198" s="825"/>
      <c r="E198" s="108"/>
      <c r="F198" s="60"/>
      <c r="G198" s="60"/>
      <c r="H198" s="64">
        <v>0.18</v>
      </c>
      <c r="I198" s="65"/>
      <c r="J198" s="27"/>
      <c r="K198" s="19">
        <v>1404</v>
      </c>
      <c r="L198" s="346"/>
      <c r="M198" s="346"/>
    </row>
    <row r="199" spans="1:13" ht="15">
      <c r="A199" s="57">
        <v>75</v>
      </c>
      <c r="B199" s="14"/>
      <c r="C199" s="32" t="s">
        <v>329</v>
      </c>
      <c r="D199" s="15" t="s">
        <v>159</v>
      </c>
      <c r="E199" s="59" t="s">
        <v>677</v>
      </c>
      <c r="F199" s="60">
        <v>0.779</v>
      </c>
      <c r="G199" s="60">
        <v>0.949</v>
      </c>
      <c r="H199" s="16">
        <f>G199-F199</f>
        <v>0.16999999999999993</v>
      </c>
      <c r="I199" s="56">
        <v>6.5</v>
      </c>
      <c r="J199" s="17">
        <v>1200</v>
      </c>
      <c r="K199" s="18">
        <f>SUM(H199*I199*J199)</f>
        <v>1325.9999999999995</v>
      </c>
      <c r="L199" s="346"/>
      <c r="M199" s="346"/>
    </row>
    <row r="200" spans="1:13" ht="15">
      <c r="A200" s="58"/>
      <c r="B200" s="14"/>
      <c r="C200" s="413" t="s">
        <v>330</v>
      </c>
      <c r="D200" s="15"/>
      <c r="E200" s="299"/>
      <c r="F200" s="60"/>
      <c r="G200" s="60"/>
      <c r="H200" s="20">
        <f>SUM(H199:H199)</f>
        <v>0.16999999999999993</v>
      </c>
      <c r="I200" s="56"/>
      <c r="J200" s="17"/>
      <c r="K200" s="19">
        <f>SUM(K199:K199)</f>
        <v>1325.9999999999995</v>
      </c>
      <c r="L200" s="346"/>
      <c r="M200" s="346"/>
    </row>
    <row r="201" spans="1:13" ht="15">
      <c r="A201" s="491"/>
      <c r="B201" s="358"/>
      <c r="C201" s="436"/>
      <c r="D201" s="274"/>
      <c r="E201" s="437"/>
      <c r="F201" s="271"/>
      <c r="G201" s="271"/>
      <c r="H201" s="354"/>
      <c r="I201" s="275"/>
      <c r="J201" s="276"/>
      <c r="K201" s="106"/>
      <c r="L201" s="346"/>
      <c r="M201" s="346"/>
    </row>
    <row r="202" spans="1:13" ht="15">
      <c r="A202" s="489" t="s">
        <v>694</v>
      </c>
      <c r="B202" s="438"/>
      <c r="C202" s="438"/>
      <c r="D202" s="438"/>
      <c r="E202" s="438"/>
      <c r="F202" s="438"/>
      <c r="G202" s="438"/>
      <c r="H202" s="438"/>
      <c r="I202" s="438"/>
      <c r="J202" s="438"/>
      <c r="K202" s="438"/>
      <c r="L202" s="346"/>
      <c r="M202" s="346"/>
    </row>
    <row r="203" spans="1:13" ht="15">
      <c r="A203" s="494">
        <v>76</v>
      </c>
      <c r="B203" s="218" t="s">
        <v>1174</v>
      </c>
      <c r="C203" s="101" t="s">
        <v>595</v>
      </c>
      <c r="D203" s="218" t="s">
        <v>179</v>
      </c>
      <c r="E203" s="129" t="s">
        <v>680</v>
      </c>
      <c r="F203" s="219">
        <v>1.059</v>
      </c>
      <c r="G203" s="60">
        <v>1.409</v>
      </c>
      <c r="H203" s="33">
        <f>G203-F203</f>
        <v>0.3500000000000001</v>
      </c>
      <c r="I203" s="120">
        <v>5.060801781737194</v>
      </c>
      <c r="J203" s="35">
        <v>750</v>
      </c>
      <c r="K203" s="18">
        <f>SUM(H203*I203*J203)</f>
        <v>1328.4604677060138</v>
      </c>
      <c r="L203" s="346"/>
      <c r="M203" s="346"/>
    </row>
    <row r="204" spans="1:13" ht="15">
      <c r="A204" s="58"/>
      <c r="B204" s="710" t="s">
        <v>195</v>
      </c>
      <c r="C204" s="711"/>
      <c r="D204" s="712"/>
      <c r="E204" s="220"/>
      <c r="F204" s="221"/>
      <c r="G204" s="63"/>
      <c r="H204" s="36">
        <f>SUBTOTAL(9,H203:H203)</f>
        <v>0.3500000000000001</v>
      </c>
      <c r="I204" s="121"/>
      <c r="J204" s="38"/>
      <c r="K204" s="19">
        <f>SUBTOTAL(9,K203:K203)</f>
        <v>1328.4604677060138</v>
      </c>
      <c r="L204" s="346"/>
      <c r="M204" s="346"/>
    </row>
    <row r="205" spans="1:13" ht="15">
      <c r="A205" s="57">
        <v>77</v>
      </c>
      <c r="B205" s="223"/>
      <c r="C205" s="224" t="s">
        <v>599</v>
      </c>
      <c r="D205" s="224" t="s">
        <v>179</v>
      </c>
      <c r="E205" s="225" t="s">
        <v>681</v>
      </c>
      <c r="F205" s="60">
        <v>3.073</v>
      </c>
      <c r="G205" s="60">
        <v>3.764</v>
      </c>
      <c r="H205" s="226">
        <f>G205-F205</f>
        <v>0.6909999999999998</v>
      </c>
      <c r="I205" s="56">
        <v>5</v>
      </c>
      <c r="J205" s="227">
        <v>750</v>
      </c>
      <c r="K205" s="18">
        <f>SUM(H205*I205*J205)</f>
        <v>2591.2499999999995</v>
      </c>
      <c r="L205" s="346"/>
      <c r="M205" s="346"/>
    </row>
    <row r="206" spans="1:13" ht="15">
      <c r="A206" s="492"/>
      <c r="B206" s="710" t="s">
        <v>216</v>
      </c>
      <c r="C206" s="711"/>
      <c r="D206" s="712"/>
      <c r="E206" s="228"/>
      <c r="F206" s="219"/>
      <c r="G206" s="60"/>
      <c r="H206" s="64">
        <v>0.691</v>
      </c>
      <c r="I206" s="65"/>
      <c r="J206" s="27"/>
      <c r="K206" s="19">
        <v>2591</v>
      </c>
      <c r="L206" s="346"/>
      <c r="M206" s="346"/>
    </row>
    <row r="207" spans="1:13" ht="15">
      <c r="A207" s="222">
        <v>78</v>
      </c>
      <c r="B207" s="218" t="s">
        <v>1174</v>
      </c>
      <c r="C207" s="130" t="s">
        <v>607</v>
      </c>
      <c r="D207" s="218" t="s">
        <v>179</v>
      </c>
      <c r="E207" s="229" t="s">
        <v>682</v>
      </c>
      <c r="F207" s="219">
        <v>2.916</v>
      </c>
      <c r="G207" s="60">
        <v>3.595</v>
      </c>
      <c r="H207" s="33">
        <f>G207-F207</f>
        <v>0.6790000000000003</v>
      </c>
      <c r="I207" s="120">
        <v>4</v>
      </c>
      <c r="J207" s="35">
        <v>450</v>
      </c>
      <c r="K207" s="18">
        <f>SUM(H207*I207*J207)</f>
        <v>1222.2000000000005</v>
      </c>
      <c r="L207" s="346"/>
      <c r="M207" s="346"/>
    </row>
    <row r="208" spans="1:13" ht="15">
      <c r="A208" s="66"/>
      <c r="B208" s="230"/>
      <c r="C208" s="101" t="s">
        <v>607</v>
      </c>
      <c r="D208" s="230" t="s">
        <v>179</v>
      </c>
      <c r="E208" s="231" t="s">
        <v>682</v>
      </c>
      <c r="F208" s="219">
        <v>3.595</v>
      </c>
      <c r="G208" s="60">
        <v>3.745</v>
      </c>
      <c r="H208" s="33">
        <f>G208-F208</f>
        <v>0.1499999999999999</v>
      </c>
      <c r="I208" s="120">
        <v>4</v>
      </c>
      <c r="J208" s="35">
        <v>750</v>
      </c>
      <c r="K208" s="18">
        <f>SUM(H208*I208*J208)</f>
        <v>449.9999999999997</v>
      </c>
      <c r="L208" s="346"/>
      <c r="M208" s="346"/>
    </row>
    <row r="209" spans="1:13" ht="15">
      <c r="A209" s="58"/>
      <c r="B209" s="710" t="s">
        <v>241</v>
      </c>
      <c r="C209" s="711"/>
      <c r="D209" s="712"/>
      <c r="E209" s="232"/>
      <c r="F209" s="219"/>
      <c r="G209" s="60"/>
      <c r="H209" s="64">
        <f>H207+H208</f>
        <v>0.8290000000000002</v>
      </c>
      <c r="I209" s="65"/>
      <c r="J209" s="27"/>
      <c r="K209" s="19">
        <f>K207+K208</f>
        <v>1672.2000000000003</v>
      </c>
      <c r="L209" s="346"/>
      <c r="M209" s="346"/>
    </row>
    <row r="210" spans="1:13" ht="15">
      <c r="A210" s="57">
        <v>79</v>
      </c>
      <c r="B210" s="101"/>
      <c r="C210" s="645" t="s">
        <v>687</v>
      </c>
      <c r="D210" s="645" t="s">
        <v>179</v>
      </c>
      <c r="E210" s="229" t="s">
        <v>683</v>
      </c>
      <c r="F210" s="646">
        <v>1.1</v>
      </c>
      <c r="G210" s="60">
        <v>1.38</v>
      </c>
      <c r="H210" s="16">
        <f>G210-F210</f>
        <v>0.2799999999999998</v>
      </c>
      <c r="I210" s="544">
        <v>5.2</v>
      </c>
      <c r="J210" s="35">
        <v>750</v>
      </c>
      <c r="K210" s="18">
        <f>SUM(H210*I210*J210)</f>
        <v>1091.9999999999993</v>
      </c>
      <c r="L210" s="346"/>
      <c r="M210" s="346"/>
    </row>
    <row r="211" spans="1:13" ht="15">
      <c r="A211" s="541"/>
      <c r="B211" s="101">
        <v>2017</v>
      </c>
      <c r="C211" s="224" t="s">
        <v>687</v>
      </c>
      <c r="D211" s="224" t="s">
        <v>179</v>
      </c>
      <c r="E211" s="229" t="s">
        <v>683</v>
      </c>
      <c r="F211" s="646">
        <v>1.38</v>
      </c>
      <c r="G211" s="60">
        <v>1.524</v>
      </c>
      <c r="H211" s="16">
        <f>G211-F211</f>
        <v>0.14400000000000013</v>
      </c>
      <c r="I211" s="544">
        <v>5.100338983050847</v>
      </c>
      <c r="J211" s="35">
        <v>450</v>
      </c>
      <c r="K211" s="18">
        <f>SUM(H211*I211*J211)</f>
        <v>330.50196610169513</v>
      </c>
      <c r="L211" s="719"/>
      <c r="M211" s="847"/>
    </row>
    <row r="212" spans="1:13" ht="15">
      <c r="A212" s="542"/>
      <c r="B212" s="710" t="s">
        <v>684</v>
      </c>
      <c r="C212" s="711"/>
      <c r="D212" s="712"/>
      <c r="E212" s="232"/>
      <c r="F212" s="646"/>
      <c r="G212" s="60"/>
      <c r="H212" s="64">
        <f>H210+H211</f>
        <v>0.42399999999999993</v>
      </c>
      <c r="I212" s="647"/>
      <c r="J212" s="38"/>
      <c r="K212" s="19">
        <f>K210+K211</f>
        <v>1422.5019661016945</v>
      </c>
      <c r="L212" s="820"/>
      <c r="M212" s="847"/>
    </row>
    <row r="213" spans="1:13" ht="15" customHeight="1">
      <c r="A213" s="493">
        <v>80</v>
      </c>
      <c r="B213" s="101"/>
      <c r="C213" s="101" t="s">
        <v>688</v>
      </c>
      <c r="D213" s="101" t="s">
        <v>179</v>
      </c>
      <c r="E213" s="233" t="s">
        <v>685</v>
      </c>
      <c r="F213" s="60">
        <v>1.038</v>
      </c>
      <c r="G213" s="60">
        <v>1.737</v>
      </c>
      <c r="H213" s="226">
        <f>G213-F213</f>
        <v>0.6990000000000001</v>
      </c>
      <c r="I213" s="56">
        <v>4.95679012345679</v>
      </c>
      <c r="J213" s="227">
        <v>450</v>
      </c>
      <c r="K213" s="18">
        <f>SUM(H213*I213*J213)</f>
        <v>1559.1583333333335</v>
      </c>
      <c r="L213" s="346"/>
      <c r="M213" s="346"/>
    </row>
    <row r="214" spans="1:11" ht="15">
      <c r="A214" s="110"/>
      <c r="B214" s="710" t="s">
        <v>686</v>
      </c>
      <c r="C214" s="711"/>
      <c r="D214" s="712"/>
      <c r="E214" s="232"/>
      <c r="F214" s="219"/>
      <c r="G214" s="60"/>
      <c r="H214" s="64">
        <v>0.699</v>
      </c>
      <c r="I214" s="65"/>
      <c r="J214" s="27"/>
      <c r="K214" s="19">
        <v>1559</v>
      </c>
    </row>
    <row r="215" spans="1:11" ht="15">
      <c r="A215" s="222">
        <v>81</v>
      </c>
      <c r="B215" s="101"/>
      <c r="C215" s="101" t="s">
        <v>755</v>
      </c>
      <c r="D215" s="101" t="s">
        <v>179</v>
      </c>
      <c r="E215" s="233" t="s">
        <v>119</v>
      </c>
      <c r="F215" s="60">
        <v>9.947</v>
      </c>
      <c r="G215" s="60">
        <v>11.098</v>
      </c>
      <c r="H215" s="226">
        <f>G215-F215</f>
        <v>1.1510000000000016</v>
      </c>
      <c r="I215" s="56">
        <v>10.7</v>
      </c>
      <c r="J215" s="227">
        <v>750</v>
      </c>
      <c r="K215" s="18">
        <f>SUM(H215*I215*J215)</f>
        <v>9236.775000000012</v>
      </c>
    </row>
    <row r="216" spans="1:13" ht="15">
      <c r="A216" s="110"/>
      <c r="B216" s="710" t="s">
        <v>756</v>
      </c>
      <c r="C216" s="711"/>
      <c r="D216" s="712"/>
      <c r="E216" s="232"/>
      <c r="F216" s="219"/>
      <c r="G216" s="60"/>
      <c r="H216" s="64">
        <v>1.151</v>
      </c>
      <c r="I216" s="65"/>
      <c r="J216" s="27"/>
      <c r="K216" s="19">
        <v>9237</v>
      </c>
      <c r="L216" s="344"/>
      <c r="M216" s="288"/>
    </row>
    <row r="217" spans="1:11" ht="15">
      <c r="A217" s="222">
        <v>82</v>
      </c>
      <c r="B217" s="101"/>
      <c r="C217" s="101" t="s">
        <v>757</v>
      </c>
      <c r="D217" s="101" t="s">
        <v>179</v>
      </c>
      <c r="E217" s="233" t="s">
        <v>120</v>
      </c>
      <c r="F217" s="60">
        <v>1.4</v>
      </c>
      <c r="G217" s="60">
        <v>1.99</v>
      </c>
      <c r="H217" s="226">
        <f>G217-F217</f>
        <v>0.5900000000000001</v>
      </c>
      <c r="I217" s="56">
        <v>4.5</v>
      </c>
      <c r="J217" s="227">
        <v>450</v>
      </c>
      <c r="K217" s="18">
        <f>SUM(H217*I217*J217)</f>
        <v>1194.75</v>
      </c>
    </row>
    <row r="218" spans="1:13" ht="15">
      <c r="A218" s="110"/>
      <c r="B218" s="710" t="s">
        <v>758</v>
      </c>
      <c r="C218" s="711"/>
      <c r="D218" s="712"/>
      <c r="E218" s="232"/>
      <c r="F218" s="219"/>
      <c r="G218" s="60"/>
      <c r="H218" s="64">
        <v>0.59</v>
      </c>
      <c r="I218" s="65"/>
      <c r="J218" s="27"/>
      <c r="K218" s="19">
        <v>1195</v>
      </c>
      <c r="L218" s="412"/>
      <c r="M218" s="288"/>
    </row>
    <row r="219" spans="1:13" ht="15">
      <c r="A219" s="665"/>
      <c r="B219" s="135"/>
      <c r="C219" s="135"/>
      <c r="D219" s="135"/>
      <c r="E219" s="348"/>
      <c r="F219" s="271"/>
      <c r="G219" s="271"/>
      <c r="H219" s="349"/>
      <c r="I219" s="350"/>
      <c r="J219" s="351"/>
      <c r="K219" s="106"/>
      <c r="L219" s="344"/>
      <c r="M219" s="288"/>
    </row>
    <row r="220" spans="1:13" ht="15">
      <c r="A220" s="665"/>
      <c r="B220" s="135"/>
      <c r="C220" s="135"/>
      <c r="D220" s="135"/>
      <c r="E220" s="348"/>
      <c r="F220" s="271"/>
      <c r="G220" s="271"/>
      <c r="H220" s="349"/>
      <c r="I220" s="350"/>
      <c r="J220" s="351"/>
      <c r="K220" s="106"/>
      <c r="L220" s="344"/>
      <c r="M220" s="288"/>
    </row>
    <row r="221" spans="1:13" ht="15">
      <c r="A221" s="665"/>
      <c r="B221" s="135"/>
      <c r="C221" s="135"/>
      <c r="D221" s="135"/>
      <c r="E221" s="348"/>
      <c r="F221" s="271"/>
      <c r="G221" s="271"/>
      <c r="H221" s="349"/>
      <c r="I221" s="350"/>
      <c r="J221" s="351"/>
      <c r="K221" s="106"/>
      <c r="L221" s="344"/>
      <c r="M221" s="288"/>
    </row>
    <row r="222" spans="1:13" ht="15">
      <c r="A222" s="665"/>
      <c r="B222" s="135"/>
      <c r="C222" s="135"/>
      <c r="D222" s="135"/>
      <c r="E222" s="348"/>
      <c r="F222" s="271"/>
      <c r="G222" s="271"/>
      <c r="H222" s="349"/>
      <c r="I222" s="350"/>
      <c r="J222" s="351"/>
      <c r="K222" s="106"/>
      <c r="L222" s="344"/>
      <c r="M222" s="288"/>
    </row>
    <row r="223" spans="1:13" ht="15">
      <c r="A223" s="665"/>
      <c r="B223" s="135"/>
      <c r="C223" s="135"/>
      <c r="D223" s="135"/>
      <c r="E223" s="348"/>
      <c r="F223" s="271"/>
      <c r="G223" s="271"/>
      <c r="H223" s="349"/>
      <c r="I223" s="350"/>
      <c r="J223" s="351"/>
      <c r="K223" s="106"/>
      <c r="L223" s="344"/>
      <c r="M223" s="288"/>
    </row>
    <row r="224" spans="1:13" ht="15">
      <c r="A224" s="838">
        <v>26</v>
      </c>
      <c r="B224" s="731"/>
      <c r="C224" s="731"/>
      <c r="D224" s="731"/>
      <c r="E224" s="731"/>
      <c r="F224" s="731"/>
      <c r="G224" s="731"/>
      <c r="H224" s="731"/>
      <c r="I224" s="731"/>
      <c r="J224" s="731"/>
      <c r="K224" s="731"/>
      <c r="L224" s="344"/>
      <c r="M224" s="288"/>
    </row>
    <row r="225" spans="1:13" ht="15.75" thickBot="1">
      <c r="A225" s="665"/>
      <c r="B225" s="135"/>
      <c r="C225" s="135"/>
      <c r="D225" s="135"/>
      <c r="E225" s="348"/>
      <c r="F225" s="271"/>
      <c r="G225" s="271"/>
      <c r="H225" s="349"/>
      <c r="I225" s="350"/>
      <c r="J225" s="351"/>
      <c r="K225" s="106"/>
      <c r="L225" s="344"/>
      <c r="M225" s="288"/>
    </row>
    <row r="226" spans="1:13" s="353" customFormat="1" ht="36">
      <c r="A226" s="1" t="s">
        <v>130</v>
      </c>
      <c r="B226" s="2" t="s">
        <v>131</v>
      </c>
      <c r="C226" s="3" t="s">
        <v>132</v>
      </c>
      <c r="D226" s="4" t="s">
        <v>133</v>
      </c>
      <c r="E226" s="3" t="s">
        <v>134</v>
      </c>
      <c r="F226" s="826" t="s">
        <v>135</v>
      </c>
      <c r="G226" s="827"/>
      <c r="H226" s="21" t="s">
        <v>136</v>
      </c>
      <c r="I226" s="5" t="s">
        <v>137</v>
      </c>
      <c r="J226" s="6" t="s">
        <v>138</v>
      </c>
      <c r="K226" s="42" t="s">
        <v>139</v>
      </c>
      <c r="L226" s="344"/>
      <c r="M226" s="288"/>
    </row>
    <row r="227" spans="1:13" ht="15.75" thickBot="1">
      <c r="A227" s="7" t="s">
        <v>140</v>
      </c>
      <c r="B227" s="8"/>
      <c r="C227" s="12"/>
      <c r="D227" s="10"/>
      <c r="E227" s="9"/>
      <c r="F227" s="22" t="s">
        <v>141</v>
      </c>
      <c r="G227" s="23" t="s">
        <v>142</v>
      </c>
      <c r="H227" s="24" t="s">
        <v>143</v>
      </c>
      <c r="I227" s="11" t="s">
        <v>144</v>
      </c>
      <c r="J227" s="13" t="s">
        <v>145</v>
      </c>
      <c r="K227" s="43" t="s">
        <v>146</v>
      </c>
      <c r="L227" s="344"/>
      <c r="M227" s="288"/>
    </row>
    <row r="228" spans="1:16" ht="3.75" customHeight="1">
      <c r="A228" s="658"/>
      <c r="B228" s="659"/>
      <c r="C228" s="657"/>
      <c r="D228" s="657"/>
      <c r="E228" s="660"/>
      <c r="F228" s="661"/>
      <c r="G228" s="662"/>
      <c r="H228" s="663"/>
      <c r="I228" s="662"/>
      <c r="J228" s="662"/>
      <c r="K228" s="664"/>
      <c r="L228" s="346"/>
      <c r="M228" s="346"/>
      <c r="N228" s="288"/>
      <c r="O228" s="288"/>
      <c r="P228" s="288"/>
    </row>
    <row r="229" spans="1:11" ht="15">
      <c r="A229" s="489" t="s">
        <v>782</v>
      </c>
      <c r="B229" s="439"/>
      <c r="C229" s="329"/>
      <c r="D229" s="329"/>
      <c r="E229" s="329"/>
      <c r="F229" s="329"/>
      <c r="G229" s="329"/>
      <c r="H229" s="329"/>
      <c r="I229" s="329"/>
      <c r="J229" s="329"/>
      <c r="K229" s="329"/>
    </row>
    <row r="230" spans="1:11" ht="15">
      <c r="A230" s="494">
        <v>83</v>
      </c>
      <c r="B230" s="414"/>
      <c r="C230" s="414" t="s">
        <v>711</v>
      </c>
      <c r="D230" s="414" t="s">
        <v>160</v>
      </c>
      <c r="E230" s="415" t="s">
        <v>712</v>
      </c>
      <c r="F230" s="416">
        <v>1.88</v>
      </c>
      <c r="G230" s="416">
        <v>2.994</v>
      </c>
      <c r="H230" s="416">
        <f>G230-F230</f>
        <v>1.1140000000000003</v>
      </c>
      <c r="I230" s="417">
        <v>6</v>
      </c>
      <c r="J230" s="418">
        <v>500</v>
      </c>
      <c r="K230" s="419">
        <f>SUM(H230*I230*J230)</f>
        <v>3342.000000000001</v>
      </c>
    </row>
    <row r="231" spans="1:11" ht="15">
      <c r="A231" s="495"/>
      <c r="B231" s="839" t="s">
        <v>849</v>
      </c>
      <c r="C231" s="840"/>
      <c r="D231" s="841"/>
      <c r="E231" s="420"/>
      <c r="F231" s="421"/>
      <c r="G231" s="416"/>
      <c r="H231" s="422">
        <v>1.114</v>
      </c>
      <c r="I231" s="417"/>
      <c r="J231" s="423"/>
      <c r="K231" s="424">
        <v>3342</v>
      </c>
    </row>
    <row r="232" spans="1:12" ht="15">
      <c r="A232" s="497">
        <v>84</v>
      </c>
      <c r="B232" s="425"/>
      <c r="C232" s="426" t="s">
        <v>795</v>
      </c>
      <c r="D232" s="405" t="s">
        <v>160</v>
      </c>
      <c r="E232" s="426" t="s">
        <v>796</v>
      </c>
      <c r="F232" s="427">
        <v>0</v>
      </c>
      <c r="G232" s="405">
        <v>1.897</v>
      </c>
      <c r="H232" s="405">
        <v>1.897</v>
      </c>
      <c r="I232" s="405">
        <v>6.5</v>
      </c>
      <c r="J232" s="405">
        <v>700</v>
      </c>
      <c r="K232" s="428">
        <v>8631</v>
      </c>
      <c r="L232" s="331"/>
    </row>
    <row r="233" spans="1:13" ht="15">
      <c r="A233" s="496"/>
      <c r="B233" s="784" t="s">
        <v>843</v>
      </c>
      <c r="C233" s="740"/>
      <c r="D233" s="741"/>
      <c r="E233" s="425"/>
      <c r="F233" s="429"/>
      <c r="G233" s="430"/>
      <c r="H233" s="430">
        <v>1.897</v>
      </c>
      <c r="I233" s="430"/>
      <c r="J233" s="430"/>
      <c r="K233" s="431">
        <v>8631</v>
      </c>
      <c r="L233" s="412"/>
      <c r="M233" s="433"/>
    </row>
    <row r="234" spans="1:13" ht="15">
      <c r="A234" s="499">
        <v>85</v>
      </c>
      <c r="B234" s="425"/>
      <c r="C234" s="426" t="s">
        <v>1010</v>
      </c>
      <c r="D234" s="405" t="s">
        <v>789</v>
      </c>
      <c r="E234" s="426" t="s">
        <v>1011</v>
      </c>
      <c r="F234" s="427">
        <v>1.8</v>
      </c>
      <c r="G234" s="405">
        <v>2.028</v>
      </c>
      <c r="H234" s="510">
        <f>G234-F234</f>
        <v>0.22799999999999998</v>
      </c>
      <c r="I234" s="405">
        <v>4</v>
      </c>
      <c r="J234" s="405">
        <v>1000</v>
      </c>
      <c r="K234" s="428">
        <f>J234*I234*H234</f>
        <v>911.9999999999999</v>
      </c>
      <c r="L234" s="412"/>
      <c r="M234" s="433"/>
    </row>
    <row r="235" spans="1:13" ht="15">
      <c r="A235" s="498"/>
      <c r="B235" s="784" t="s">
        <v>843</v>
      </c>
      <c r="C235" s="740"/>
      <c r="D235" s="741"/>
      <c r="E235" s="425"/>
      <c r="F235" s="429"/>
      <c r="G235" s="430"/>
      <c r="H235" s="430">
        <v>0.228</v>
      </c>
      <c r="I235" s="430"/>
      <c r="J235" s="430"/>
      <c r="K235" s="431">
        <v>912</v>
      </c>
      <c r="L235" s="412"/>
      <c r="M235" s="433"/>
    </row>
    <row r="236" spans="1:13" ht="15">
      <c r="A236" s="676"/>
      <c r="B236" s="379"/>
      <c r="C236" s="545"/>
      <c r="D236" s="545"/>
      <c r="E236" s="550"/>
      <c r="F236" s="549"/>
      <c r="G236" s="548"/>
      <c r="H236" s="656"/>
      <c r="I236" s="548"/>
      <c r="J236" s="548"/>
      <c r="K236" s="547"/>
      <c r="L236" s="412"/>
      <c r="M236" s="433"/>
    </row>
    <row r="237" spans="12:13" ht="15">
      <c r="L237" s="546"/>
      <c r="M237" s="433"/>
    </row>
    <row r="238" spans="8:12" ht="15">
      <c r="H238" s="674"/>
      <c r="L238" s="331"/>
    </row>
    <row r="241" ht="15">
      <c r="F241" s="329"/>
    </row>
    <row r="242" spans="6:12" ht="15">
      <c r="F242" s="329"/>
      <c r="H242" s="674"/>
      <c r="L242" s="331"/>
    </row>
    <row r="269" spans="1:11" ht="15">
      <c r="A269" s="846">
        <v>27</v>
      </c>
      <c r="B269" s="718"/>
      <c r="C269" s="718"/>
      <c r="D269" s="718"/>
      <c r="E269" s="718"/>
      <c r="F269" s="718"/>
      <c r="G269" s="718"/>
      <c r="H269" s="718"/>
      <c r="I269" s="718"/>
      <c r="J269" s="718"/>
      <c r="K269" s="718"/>
    </row>
  </sheetData>
  <sheetProtection/>
  <mergeCells count="122">
    <mergeCell ref="B24:D24"/>
    <mergeCell ref="L103:M104"/>
    <mergeCell ref="L11:M11"/>
    <mergeCell ref="L13:M13"/>
    <mergeCell ref="L15:M15"/>
    <mergeCell ref="L17:M17"/>
    <mergeCell ref="B20:D20"/>
    <mergeCell ref="B26:D26"/>
    <mergeCell ref="L19:M20"/>
    <mergeCell ref="L21:M22"/>
    <mergeCell ref="L23:M24"/>
    <mergeCell ref="L25:M26"/>
    <mergeCell ref="L174:M182"/>
    <mergeCell ref="B174:D174"/>
    <mergeCell ref="B127:D127"/>
    <mergeCell ref="L129:O130"/>
    <mergeCell ref="B129:D129"/>
    <mergeCell ref="L131:M132"/>
    <mergeCell ref="L144:M144"/>
    <mergeCell ref="L33:N33"/>
    <mergeCell ref="L140:M141"/>
    <mergeCell ref="B140:D140"/>
    <mergeCell ref="B144:D144"/>
    <mergeCell ref="L125:O126"/>
    <mergeCell ref="B125:D125"/>
    <mergeCell ref="L127:O128"/>
    <mergeCell ref="B131:D131"/>
    <mergeCell ref="A169:A170"/>
    <mergeCell ref="B157:D157"/>
    <mergeCell ref="L142:M143"/>
    <mergeCell ref="B142:D142"/>
    <mergeCell ref="A269:K269"/>
    <mergeCell ref="L211:M212"/>
    <mergeCell ref="B233:D233"/>
    <mergeCell ref="B216:D216"/>
    <mergeCell ref="F226:G226"/>
    <mergeCell ref="B186:D186"/>
    <mergeCell ref="B188:D188"/>
    <mergeCell ref="L133:M139"/>
    <mergeCell ref="B133:D133"/>
    <mergeCell ref="L172:M173"/>
    <mergeCell ref="L168:M169"/>
    <mergeCell ref="B168:D168"/>
    <mergeCell ref="L170:M171"/>
    <mergeCell ref="B218:D218"/>
    <mergeCell ref="B231:D231"/>
    <mergeCell ref="B209:D209"/>
    <mergeCell ref="B42:D42"/>
    <mergeCell ref="B44:D44"/>
    <mergeCell ref="B68:D68"/>
    <mergeCell ref="B71:D71"/>
    <mergeCell ref="B73:D73"/>
    <mergeCell ref="B170:D170"/>
    <mergeCell ref="B235:D235"/>
    <mergeCell ref="B214:D214"/>
    <mergeCell ref="B159:D159"/>
    <mergeCell ref="B75:D75"/>
    <mergeCell ref="B77:D77"/>
    <mergeCell ref="B212:D212"/>
    <mergeCell ref="B155:D155"/>
    <mergeCell ref="A224:K224"/>
    <mergeCell ref="B103:D103"/>
    <mergeCell ref="B117:D117"/>
    <mergeCell ref="B161:D161"/>
    <mergeCell ref="B119:D119"/>
    <mergeCell ref="B107:D107"/>
    <mergeCell ref="F91:G91"/>
    <mergeCell ref="A135:K135"/>
    <mergeCell ref="F136:G136"/>
    <mergeCell ref="B114:D114"/>
    <mergeCell ref="B105:D105"/>
    <mergeCell ref="B95:D95"/>
    <mergeCell ref="B109:D109"/>
    <mergeCell ref="L8:M8"/>
    <mergeCell ref="L9:M9"/>
    <mergeCell ref="B30:D30"/>
    <mergeCell ref="B97:D97"/>
    <mergeCell ref="B40:D40"/>
    <mergeCell ref="B99:D99"/>
    <mergeCell ref="B34:D34"/>
    <mergeCell ref="B16:D16"/>
    <mergeCell ref="B18:D18"/>
    <mergeCell ref="L29:O30"/>
    <mergeCell ref="F3:G3"/>
    <mergeCell ref="B10:D10"/>
    <mergeCell ref="F47:G47"/>
    <mergeCell ref="B14:D14"/>
    <mergeCell ref="B32:D32"/>
    <mergeCell ref="B38:D38"/>
    <mergeCell ref="B12:D12"/>
    <mergeCell ref="B36:D36"/>
    <mergeCell ref="A46:K46"/>
    <mergeCell ref="B22:D22"/>
    <mergeCell ref="B79:D79"/>
    <mergeCell ref="B51:D51"/>
    <mergeCell ref="B53:D53"/>
    <mergeCell ref="B55:D55"/>
    <mergeCell ref="B57:D57"/>
    <mergeCell ref="B148:D148"/>
    <mergeCell ref="B59:D59"/>
    <mergeCell ref="B61:D61"/>
    <mergeCell ref="B63:D63"/>
    <mergeCell ref="B65:D65"/>
    <mergeCell ref="B163:D163"/>
    <mergeCell ref="B198:D198"/>
    <mergeCell ref="B206:D206"/>
    <mergeCell ref="A179:K179"/>
    <mergeCell ref="F181:G181"/>
    <mergeCell ref="B166:D166"/>
    <mergeCell ref="B172:D172"/>
    <mergeCell ref="B190:D190"/>
    <mergeCell ref="B204:D204"/>
    <mergeCell ref="A167:A168"/>
    <mergeCell ref="A89:K89"/>
    <mergeCell ref="B81:D81"/>
    <mergeCell ref="B83:D83"/>
    <mergeCell ref="B87:D87"/>
    <mergeCell ref="B151:D151"/>
    <mergeCell ref="B153:D153"/>
    <mergeCell ref="B101:D101"/>
    <mergeCell ref="B121:D121"/>
    <mergeCell ref="B123:D123"/>
  </mergeCells>
  <printOptions horizontalCentered="1"/>
  <pageMargins left="0.31496062992125984" right="0.31496062992125984" top="0.5905511811023623" bottom="0.1968503937007874" header="0.5118110236220472" footer="0.5118110236220472"/>
  <pageSetup fitToHeight="2" fitToWidth="2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H13" sqref="H13"/>
    </sheetView>
  </sheetViews>
  <sheetFormatPr defaultColWidth="9.00390625" defaultRowHeight="15"/>
  <cols>
    <col min="1" max="1" width="7.421875" style="204" customWidth="1"/>
    <col min="2" max="2" width="10.00390625" style="204" customWidth="1"/>
    <col min="3" max="4" width="9.00390625" style="204" customWidth="1"/>
    <col min="5" max="5" width="39.8515625" style="204" customWidth="1"/>
    <col min="6" max="7" width="9.00390625" style="204" customWidth="1"/>
    <col min="8" max="8" width="10.28125" style="204" customWidth="1"/>
    <col min="9" max="9" width="17.00390625" style="204" customWidth="1"/>
    <col min="10" max="10" width="24.8515625" style="204" customWidth="1"/>
    <col min="11" max="16384" width="9.00390625" style="204" customWidth="1"/>
  </cols>
  <sheetData>
    <row r="1" spans="1:5" ht="15">
      <c r="A1" s="850" t="s">
        <v>781</v>
      </c>
      <c r="B1" s="851"/>
      <c r="C1" s="851"/>
      <c r="D1" s="851"/>
      <c r="E1" s="851"/>
    </row>
    <row r="2" spans="1:5" ht="4.5" customHeight="1" thickBot="1">
      <c r="A2" s="290"/>
      <c r="B2" s="290"/>
      <c r="C2" s="290"/>
      <c r="D2" s="290"/>
      <c r="E2" s="290"/>
    </row>
    <row r="3" spans="1:9" ht="30" customHeight="1">
      <c r="A3" s="1" t="s">
        <v>130</v>
      </c>
      <c r="B3" s="2" t="s">
        <v>131</v>
      </c>
      <c r="C3" s="3" t="s">
        <v>132</v>
      </c>
      <c r="D3" s="4" t="s">
        <v>133</v>
      </c>
      <c r="E3" s="3" t="s">
        <v>134</v>
      </c>
      <c r="F3" s="715" t="s">
        <v>135</v>
      </c>
      <c r="G3" s="716"/>
      <c r="H3" s="21" t="s">
        <v>136</v>
      </c>
      <c r="I3" s="512" t="s">
        <v>139</v>
      </c>
    </row>
    <row r="4" spans="1:9" ht="15.75" thickBot="1">
      <c r="A4" s="7" t="s">
        <v>140</v>
      </c>
      <c r="B4" s="8"/>
      <c r="C4" s="12"/>
      <c r="D4" s="10"/>
      <c r="E4" s="9"/>
      <c r="F4" s="22" t="s">
        <v>141</v>
      </c>
      <c r="G4" s="23" t="s">
        <v>142</v>
      </c>
      <c r="H4" s="24" t="s">
        <v>143</v>
      </c>
      <c r="I4" s="23" t="s">
        <v>146</v>
      </c>
    </row>
    <row r="5" spans="1:9" ht="3.75" customHeight="1">
      <c r="A5" s="205"/>
      <c r="I5" s="513"/>
    </row>
    <row r="6" spans="1:11" ht="15">
      <c r="A6" s="57">
        <v>1</v>
      </c>
      <c r="B6" s="14"/>
      <c r="C6" s="32" t="s">
        <v>147</v>
      </c>
      <c r="D6" s="14" t="s">
        <v>783</v>
      </c>
      <c r="E6" s="206" t="s">
        <v>784</v>
      </c>
      <c r="F6" s="60">
        <v>26.085</v>
      </c>
      <c r="G6" s="60">
        <v>26.963</v>
      </c>
      <c r="H6" s="33">
        <f aca="true" t="shared" si="0" ref="H6:H12">SUM(G6-F6)</f>
        <v>0.8780000000000001</v>
      </c>
      <c r="I6" s="18">
        <v>6900</v>
      </c>
      <c r="J6" s="852"/>
      <c r="K6" s="833"/>
    </row>
    <row r="7" spans="1:11" ht="15">
      <c r="A7" s="57">
        <v>2</v>
      </c>
      <c r="B7" s="14" t="s">
        <v>1298</v>
      </c>
      <c r="C7" s="32" t="s">
        <v>147</v>
      </c>
      <c r="D7" s="14" t="s">
        <v>783</v>
      </c>
      <c r="E7" s="209" t="s">
        <v>1297</v>
      </c>
      <c r="F7" s="60">
        <v>12.658</v>
      </c>
      <c r="G7" s="60">
        <v>15.234</v>
      </c>
      <c r="H7" s="33">
        <f>SUM(G7-F7)</f>
        <v>2.5760000000000005</v>
      </c>
      <c r="I7" s="18">
        <v>41769</v>
      </c>
      <c r="J7" s="551"/>
      <c r="K7" s="552"/>
    </row>
    <row r="8" spans="1:14" ht="15">
      <c r="A8" s="57">
        <v>3</v>
      </c>
      <c r="B8" s="39"/>
      <c r="C8" s="39" t="s">
        <v>578</v>
      </c>
      <c r="D8" s="14" t="s">
        <v>160</v>
      </c>
      <c r="E8" s="51" t="s">
        <v>1125</v>
      </c>
      <c r="F8" s="25">
        <v>3</v>
      </c>
      <c r="G8" s="25">
        <v>5.5</v>
      </c>
      <c r="H8" s="33">
        <f t="shared" si="0"/>
        <v>2.5</v>
      </c>
      <c r="I8" s="18">
        <v>18750</v>
      </c>
      <c r="J8" s="345"/>
      <c r="K8" s="434"/>
      <c r="L8" s="345"/>
      <c r="M8" s="345"/>
      <c r="N8" s="288"/>
    </row>
    <row r="9" spans="1:11" ht="15">
      <c r="A9" s="14">
        <v>4</v>
      </c>
      <c r="B9" s="14"/>
      <c r="C9" s="32" t="s">
        <v>261</v>
      </c>
      <c r="D9" s="14" t="s">
        <v>156</v>
      </c>
      <c r="E9" s="206" t="s">
        <v>785</v>
      </c>
      <c r="F9" s="60">
        <v>4.95</v>
      </c>
      <c r="G9" s="60">
        <v>5.95</v>
      </c>
      <c r="H9" s="33">
        <f t="shared" si="0"/>
        <v>1</v>
      </c>
      <c r="I9" s="18">
        <v>7000</v>
      </c>
      <c r="K9" s="435"/>
    </row>
    <row r="10" spans="1:12" ht="26.25" customHeight="1">
      <c r="A10" s="511">
        <v>5</v>
      </c>
      <c r="B10" s="100"/>
      <c r="C10" s="211" t="s">
        <v>564</v>
      </c>
      <c r="D10" s="212" t="s">
        <v>182</v>
      </c>
      <c r="E10" s="213" t="s">
        <v>1126</v>
      </c>
      <c r="F10" s="214">
        <v>6.9</v>
      </c>
      <c r="G10" s="214">
        <v>7.1</v>
      </c>
      <c r="H10" s="177">
        <f t="shared" si="0"/>
        <v>0.1999999999999993</v>
      </c>
      <c r="I10" s="517">
        <v>5000</v>
      </c>
      <c r="J10" s="533"/>
      <c r="K10" s="534"/>
      <c r="L10" s="535"/>
    </row>
    <row r="11" spans="1:12" ht="15">
      <c r="A11" s="511">
        <v>6</v>
      </c>
      <c r="B11" s="100"/>
      <c r="C11" s="211" t="s">
        <v>844</v>
      </c>
      <c r="D11" s="212" t="s">
        <v>182</v>
      </c>
      <c r="E11" s="213" t="s">
        <v>1080</v>
      </c>
      <c r="F11" s="214">
        <v>3.32</v>
      </c>
      <c r="G11" s="214">
        <v>3.64</v>
      </c>
      <c r="H11" s="177">
        <f t="shared" si="0"/>
        <v>0.3200000000000003</v>
      </c>
      <c r="I11" s="517">
        <v>13000</v>
      </c>
      <c r="J11" s="533"/>
      <c r="K11" s="536"/>
      <c r="L11" s="535"/>
    </row>
    <row r="12" spans="1:12" ht="15">
      <c r="A12" s="511">
        <v>7</v>
      </c>
      <c r="B12" s="100"/>
      <c r="C12" s="211" t="s">
        <v>1081</v>
      </c>
      <c r="D12" s="212" t="s">
        <v>182</v>
      </c>
      <c r="E12" s="213" t="s">
        <v>1082</v>
      </c>
      <c r="F12" s="214">
        <v>1.833</v>
      </c>
      <c r="G12" s="214">
        <v>1.833</v>
      </c>
      <c r="H12" s="177">
        <f t="shared" si="0"/>
        <v>0</v>
      </c>
      <c r="I12" s="517">
        <v>2000</v>
      </c>
      <c r="J12" s="533"/>
      <c r="K12" s="536"/>
      <c r="L12" s="535"/>
    </row>
    <row r="13" ht="15">
      <c r="H13" s="674"/>
    </row>
    <row r="14" spans="8:9" ht="15">
      <c r="H14" s="331"/>
      <c r="I14" s="516"/>
    </row>
    <row r="24" spans="1:11" ht="15">
      <c r="A24" s="514"/>
      <c r="B24" s="514"/>
      <c r="C24" s="514"/>
      <c r="D24" s="514"/>
      <c r="E24" s="514"/>
      <c r="F24" s="514"/>
      <c r="G24" s="514"/>
      <c r="H24" s="514"/>
      <c r="I24" s="514"/>
      <c r="J24" s="514"/>
      <c r="K24" s="514"/>
    </row>
    <row r="25" spans="1:11" ht="15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</row>
    <row r="26" spans="1:11" ht="15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</row>
    <row r="27" spans="1:11" ht="15">
      <c r="A27" s="466"/>
      <c r="B27" s="467"/>
      <c r="C27" s="467"/>
      <c r="D27" s="467"/>
      <c r="E27" s="467"/>
      <c r="F27" s="467"/>
      <c r="G27" s="467"/>
      <c r="H27" s="467"/>
      <c r="I27" s="467"/>
      <c r="J27" s="467"/>
      <c r="K27" s="467"/>
    </row>
    <row r="28" spans="1:11" ht="15">
      <c r="A28" s="514"/>
      <c r="B28" s="514"/>
      <c r="C28" s="514"/>
      <c r="D28" s="514"/>
      <c r="E28" s="514"/>
      <c r="F28" s="514"/>
      <c r="G28" s="514"/>
      <c r="H28" s="514"/>
      <c r="I28" s="514"/>
      <c r="J28" s="514"/>
      <c r="K28" s="514"/>
    </row>
    <row r="29" spans="1:11" ht="15">
      <c r="A29" s="514"/>
      <c r="B29" s="514"/>
      <c r="C29" s="514"/>
      <c r="D29" s="514"/>
      <c r="E29" s="514"/>
      <c r="F29" s="514"/>
      <c r="G29" s="514"/>
      <c r="H29" s="514"/>
      <c r="I29" s="514"/>
      <c r="J29" s="514"/>
      <c r="K29" s="514"/>
    </row>
    <row r="30" spans="1:11" ht="15">
      <c r="A30" s="514"/>
      <c r="B30" s="514"/>
      <c r="C30" s="514"/>
      <c r="D30" s="514"/>
      <c r="E30" s="514"/>
      <c r="F30" s="514"/>
      <c r="G30" s="514"/>
      <c r="H30" s="514"/>
      <c r="I30" s="514"/>
      <c r="J30" s="514"/>
      <c r="K30" s="514"/>
    </row>
    <row r="31" spans="1:11" ht="15">
      <c r="A31" s="514"/>
      <c r="B31" s="514"/>
      <c r="C31" s="514"/>
      <c r="D31" s="514"/>
      <c r="E31" s="514"/>
      <c r="F31" s="514"/>
      <c r="G31" s="514"/>
      <c r="H31" s="514"/>
      <c r="I31" s="514"/>
      <c r="J31" s="514"/>
      <c r="K31" s="514"/>
    </row>
    <row r="32" spans="1:11" ht="15">
      <c r="A32" s="514"/>
      <c r="B32" s="514"/>
      <c r="C32" s="514"/>
      <c r="D32" s="514"/>
      <c r="E32" s="514"/>
      <c r="F32" s="514"/>
      <c r="G32" s="514"/>
      <c r="H32" s="514"/>
      <c r="I32" s="514"/>
      <c r="J32" s="514"/>
      <c r="K32" s="514"/>
    </row>
    <row r="33" spans="1:11" ht="15">
      <c r="A33" s="514"/>
      <c r="B33" s="514"/>
      <c r="C33" s="514"/>
      <c r="D33" s="514"/>
      <c r="E33" s="514"/>
      <c r="F33" s="514"/>
      <c r="G33" s="514"/>
      <c r="H33" s="514"/>
      <c r="I33" s="514"/>
      <c r="J33" s="514"/>
      <c r="K33" s="514"/>
    </row>
    <row r="34" spans="1:11" ht="15">
      <c r="A34" s="853">
        <v>28</v>
      </c>
      <c r="B34" s="854"/>
      <c r="C34" s="854"/>
      <c r="D34" s="854"/>
      <c r="E34" s="854"/>
      <c r="F34" s="854"/>
      <c r="G34" s="854"/>
      <c r="H34" s="854"/>
      <c r="I34" s="854"/>
      <c r="J34" s="465"/>
      <c r="K34" s="465"/>
    </row>
  </sheetData>
  <sheetProtection/>
  <mergeCells count="4">
    <mergeCell ref="A1:E1"/>
    <mergeCell ref="J6:K6"/>
    <mergeCell ref="F3:G3"/>
    <mergeCell ref="A34:I34"/>
  </mergeCells>
  <printOptions horizontalCentered="1"/>
  <pageMargins left="0.31496062992125984" right="0.31496062992125984" top="0.5905511811023623" bottom="0.3937007874015748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pesta</dc:creator>
  <cp:keywords/>
  <dc:description/>
  <cp:lastModifiedBy>Milan Veleba</cp:lastModifiedBy>
  <cp:lastPrinted>2017-05-30T07:45:05Z</cp:lastPrinted>
  <dcterms:created xsi:type="dcterms:W3CDTF">2013-02-19T13:22:07Z</dcterms:created>
  <dcterms:modified xsi:type="dcterms:W3CDTF">2017-06-12T05:55:32Z</dcterms:modified>
  <cp:category/>
  <cp:version/>
  <cp:contentType/>
  <cp:contentStatus/>
</cp:coreProperties>
</file>