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aj-jihocesky.cz\dfs\vhome\filip\home\Desktop\cop\"/>
    </mc:Choice>
  </mc:AlternateContent>
  <bookViews>
    <workbookView xWindow="0" yWindow="0" windowWidth="25200" windowHeight="11295"/>
  </bookViews>
  <sheets>
    <sheet name="List1" sheetId="1" r:id="rId1"/>
  </sheets>
  <definedNames>
    <definedName name="_xlnm.Print_Area" localSheetId="0">List1!$A$1:$H$30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/>
  <c r="E15" i="1"/>
  <c r="E7" i="1"/>
  <c r="F30" i="1" l="1"/>
  <c r="K4" i="1"/>
  <c r="G4" i="1" l="1"/>
  <c r="H4" i="1" s="1"/>
  <c r="G7" i="1" l="1"/>
  <c r="K7" i="1"/>
  <c r="G29" i="1"/>
  <c r="K29" i="1"/>
  <c r="G15" i="1"/>
  <c r="K15" i="1"/>
  <c r="H15" i="1" l="1"/>
  <c r="H29" i="1"/>
  <c r="G30" i="1"/>
  <c r="H7" i="1"/>
</calcChain>
</file>

<file path=xl/sharedStrings.xml><?xml version="1.0" encoding="utf-8"?>
<sst xmlns="http://schemas.openxmlformats.org/spreadsheetml/2006/main" count="41" uniqueCount="38">
  <si>
    <t>Učební pomůcky</t>
  </si>
  <si>
    <t>počet kusů</t>
  </si>
  <si>
    <t>Sklízecí řezačka (nesená)</t>
  </si>
  <si>
    <t>Vyšší odborná škola a Střední zemědělská škola, Tábor, Náměstí T. G. Masaryka 788, 390 02 Tábor</t>
  </si>
  <si>
    <t>traktor</t>
  </si>
  <si>
    <t>malotraktor</t>
  </si>
  <si>
    <t>Vyšší odborná škola lesnická a Střední lesnická škola Bedřicha Schwarzenberga, Písek, Lesnická 55, 397 01 Písek</t>
  </si>
  <si>
    <t>Střední odborná škola veterinární, mechanizační a zahradnická a Jazyková škola s právem státní jazykové zkoušky, České Budějovice, Rudolfovská 458/92, 372 16 České Budějovice</t>
  </si>
  <si>
    <t>Simulátor harvestoru a vyvážecího traktoru</t>
  </si>
  <si>
    <t>Analyzátor indexu listové plochy</t>
  </si>
  <si>
    <t>Broková zbraň
Browning B725 SPORTER 12M, 71 INV DS</t>
  </si>
  <si>
    <t>Sportovní puška (vzduchovka)</t>
  </si>
  <si>
    <t>Stereoskopický mikroskop s kamerou DSTM 723 5.0</t>
  </si>
  <si>
    <t>Spektometr VERNER EMISSION</t>
  </si>
  <si>
    <t>Školní demonstrační digestoř s příslušenstvím</t>
  </si>
  <si>
    <t>Střední rybářská škola a Vyšší odborná škola vodního hospodářství a ekologie, Vodňany, Zátiší 480, 38901 Vodňany</t>
  </si>
  <si>
    <t>Binokulární laboratorní mikroskopy</t>
  </si>
  <si>
    <t>Trinokulární laboratorní mikroskopy s kamerou</t>
  </si>
  <si>
    <t>Sestava terénního oxymetru</t>
  </si>
  <si>
    <t>Automatizovaná filtrační sestava</t>
  </si>
  <si>
    <t>Přístroj na odběr sedimentu + příslušenství</t>
  </si>
  <si>
    <t>Ruční vrtná souprava pro odběr vzorků zeminy</t>
  </si>
  <si>
    <t>Agregát pro elektroodlov ryb</t>
  </si>
  <si>
    <t>Ruční odšupinovačka</t>
  </si>
  <si>
    <t>Tukoměr na ryby s kalibrací</t>
  </si>
  <si>
    <t xml:space="preserve">Měřič čerstvosti masa </t>
  </si>
  <si>
    <t>Pila na led řetězová motorová</t>
  </si>
  <si>
    <t>Čerpadlo plovoucí</t>
  </si>
  <si>
    <t>Totální stanice</t>
  </si>
  <si>
    <t>Cena pomůcky včetně DPH 
Kč/ks</t>
  </si>
  <si>
    <t>Cena pomůcky včetně DPH celkem Kč</t>
  </si>
  <si>
    <t>Celkem žadatel</t>
  </si>
  <si>
    <t>Kč</t>
  </si>
  <si>
    <t>%</t>
  </si>
  <si>
    <t>Celkem žadatelé</t>
  </si>
  <si>
    <t xml:space="preserve"> Maximální dotace MZe  pro příjemce celkem</t>
  </si>
  <si>
    <t>Spoluúčast příjemce dotace</t>
  </si>
  <si>
    <t>Název a adresa žadatele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</si>
</sst>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č_-;\-* #,##0\ _K_č_-;_-* &quot;-&quot;\ _K_č_-;_-@_-"/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2" tint="-0.249977111117893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wrapText="1"/>
    </xf>
    <xf numFmtId="41" fontId="0" fillId="0" borderId="0" xfId="1" applyNumberFormat="1" applyFont="1"/>
    <xf numFmtId="4" fontId="0" fillId="0" borderId="0" xfId="0" applyNumberFormat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wrapText="1"/>
    </xf>
    <xf numFmtId="41" fontId="3" fillId="0" borderId="4" xfId="1" applyNumberFormat="1" applyFont="1" applyBorder="1" applyAlignment="1">
      <alignment horizontal="right"/>
    </xf>
    <xf numFmtId="41" fontId="3" fillId="0" borderId="4" xfId="1" applyNumberFormat="1" applyFont="1" applyFill="1" applyBorder="1"/>
    <xf numFmtId="41" fontId="3" fillId="0" borderId="1" xfId="1" applyNumberFormat="1" applyFont="1" applyFill="1" applyBorder="1"/>
    <xf numFmtId="41" fontId="3" fillId="0" borderId="4" xfId="1" applyNumberFormat="1" applyFont="1" applyBorder="1"/>
    <xf numFmtId="41" fontId="3" fillId="0" borderId="1" xfId="1" applyNumberFormat="1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center"/>
    </xf>
    <xf numFmtId="41" fontId="3" fillId="0" borderId="2" xfId="1" applyNumberFormat="1" applyFont="1" applyBorder="1" applyAlignment="1">
      <alignment horizontal="right"/>
    </xf>
    <xf numFmtId="41" fontId="4" fillId="0" borderId="6" xfId="1" applyNumberFormat="1" applyFont="1" applyBorder="1" applyAlignment="1">
      <alignment horizontal="right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horizontal="right" wrapText="1"/>
    </xf>
    <xf numFmtId="0" fontId="0" fillId="0" borderId="10" xfId="0" applyFill="1" applyBorder="1" applyAlignment="1">
      <alignment wrapText="1"/>
    </xf>
    <xf numFmtId="41" fontId="3" fillId="0" borderId="4" xfId="1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9" xfId="0" applyNumberFormat="1" applyFont="1" applyFill="1" applyBorder="1" applyAlignment="1"/>
    <xf numFmtId="0" fontId="2" fillId="0" borderId="0" xfId="0" applyFont="1"/>
    <xf numFmtId="0" fontId="0" fillId="0" borderId="2" xfId="0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41" fontId="3" fillId="0" borderId="2" xfId="1" applyNumberFormat="1" applyFont="1" applyFill="1" applyBorder="1"/>
    <xf numFmtId="0" fontId="2" fillId="0" borderId="11" xfId="0" applyFont="1" applyFill="1" applyBorder="1" applyAlignment="1">
      <alignment horizontal="left" vertical="top" wrapText="1"/>
    </xf>
    <xf numFmtId="0" fontId="2" fillId="0" borderId="21" xfId="0" applyFont="1" applyBorder="1" applyAlignment="1">
      <alignment wrapText="1"/>
    </xf>
    <xf numFmtId="4" fontId="0" fillId="0" borderId="17" xfId="0" applyNumberFormat="1" applyBorder="1" applyAlignment="1"/>
    <xf numFmtId="4" fontId="0" fillId="0" borderId="18" xfId="0" applyNumberFormat="1" applyBorder="1" applyAlignment="1"/>
    <xf numFmtId="4" fontId="3" fillId="0" borderId="17" xfId="0" applyNumberFormat="1" applyFont="1" applyFill="1" applyBorder="1" applyAlignment="1"/>
    <xf numFmtId="41" fontId="3" fillId="0" borderId="2" xfId="1" applyNumberFormat="1" applyFont="1" applyBorder="1"/>
    <xf numFmtId="0" fontId="2" fillId="0" borderId="5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wrapText="1"/>
    </xf>
    <xf numFmtId="0" fontId="4" fillId="0" borderId="13" xfId="0" applyFont="1" applyFill="1" applyBorder="1" applyAlignment="1">
      <alignment horizontal="center"/>
    </xf>
    <xf numFmtId="41" fontId="4" fillId="0" borderId="14" xfId="1" applyNumberFormat="1" applyFont="1" applyFill="1" applyBorder="1"/>
    <xf numFmtId="41" fontId="4" fillId="0" borderId="6" xfId="1" applyNumberFormat="1" applyFont="1" applyFill="1" applyBorder="1"/>
    <xf numFmtId="0" fontId="2" fillId="0" borderId="8" xfId="0" applyFont="1" applyFill="1" applyBorder="1" applyAlignment="1">
      <alignment wrapText="1"/>
    </xf>
    <xf numFmtId="41" fontId="4" fillId="0" borderId="18" xfId="1" applyNumberFormat="1" applyFont="1" applyFill="1" applyBorder="1" applyAlignment="1">
      <alignment horizontal="right"/>
    </xf>
    <xf numFmtId="4" fontId="4" fillId="0" borderId="18" xfId="0" applyNumberFormat="1" applyFont="1" applyFill="1" applyBorder="1" applyAlignment="1">
      <alignment horizontal="right"/>
    </xf>
    <xf numFmtId="41" fontId="4" fillId="0" borderId="14" xfId="1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41" fontId="4" fillId="2" borderId="0" xfId="1" applyNumberFormat="1" applyFont="1" applyFill="1"/>
    <xf numFmtId="0" fontId="4" fillId="2" borderId="0" xfId="0" applyFont="1" applyFill="1" applyAlignment="1">
      <alignment wrapText="1"/>
    </xf>
    <xf numFmtId="4" fontId="4" fillId="2" borderId="0" xfId="0" applyNumberFormat="1" applyFont="1" applyFill="1"/>
    <xf numFmtId="43" fontId="4" fillId="2" borderId="0" xfId="0" applyNumberFormat="1" applyFont="1" applyFill="1"/>
    <xf numFmtId="4" fontId="0" fillId="0" borderId="9" xfId="0" applyNumberFormat="1" applyBorder="1" applyAlignment="1"/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wrapText="1"/>
    </xf>
    <xf numFmtId="4" fontId="4" fillId="0" borderId="6" xfId="0" applyNumberFormat="1" applyFont="1" applyFill="1" applyBorder="1" applyAlignment="1"/>
    <xf numFmtId="43" fontId="4" fillId="0" borderId="6" xfId="0" applyNumberFormat="1" applyFont="1" applyBorder="1"/>
    <xf numFmtId="0" fontId="0" fillId="0" borderId="15" xfId="0" applyBorder="1"/>
    <xf numFmtId="0" fontId="0" fillId="0" borderId="16" xfId="0" applyBorder="1"/>
    <xf numFmtId="0" fontId="0" fillId="0" borderId="26" xfId="0" applyBorder="1"/>
    <xf numFmtId="43" fontId="4" fillId="0" borderId="21" xfId="0" applyNumberFormat="1" applyFont="1" applyBorder="1"/>
    <xf numFmtId="0" fontId="2" fillId="0" borderId="1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41" fontId="2" fillId="0" borderId="17" xfId="1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41" fontId="2" fillId="0" borderId="19" xfId="1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2" fontId="2" fillId="0" borderId="23" xfId="0" applyNumberFormat="1" applyFont="1" applyBorder="1" applyAlignment="1">
      <alignment horizontal="center" vertical="center" wrapText="1"/>
    </xf>
    <xf numFmtId="2" fontId="0" fillId="0" borderId="24" xfId="0" applyNumberFormat="1" applyBorder="1"/>
    <xf numFmtId="2" fontId="0" fillId="0" borderId="23" xfId="0" applyNumberFormat="1" applyBorder="1"/>
    <xf numFmtId="2" fontId="0" fillId="0" borderId="25" xfId="0" applyNumberFormat="1" applyBorder="1"/>
    <xf numFmtId="2" fontId="0" fillId="0" borderId="27" xfId="0" applyNumberFormat="1" applyBorder="1"/>
    <xf numFmtId="2" fontId="0" fillId="0" borderId="0" xfId="0" applyNumberFormat="1"/>
    <xf numFmtId="43" fontId="4" fillId="0" borderId="21" xfId="0" applyNumberFormat="1" applyFont="1" applyFill="1" applyBorder="1"/>
    <xf numFmtId="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1" fontId="6" fillId="0" borderId="0" xfId="0" applyNumberFormat="1" applyFont="1"/>
    <xf numFmtId="0" fontId="6" fillId="0" borderId="0" xfId="0" applyFont="1"/>
    <xf numFmtId="0" fontId="2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view="pageBreakPreview" zoomScale="60" zoomScaleNormal="100" workbookViewId="0">
      <selection activeCell="M8" sqref="M8"/>
    </sheetView>
  </sheetViews>
  <sheetFormatPr defaultRowHeight="15" x14ac:dyDescent="0.25"/>
  <cols>
    <col min="1" max="1" width="36.85546875" style="1" customWidth="1"/>
    <col min="2" max="2" width="28.85546875" style="1" customWidth="1"/>
    <col min="3" max="3" width="6" style="5" customWidth="1"/>
    <col min="4" max="4" width="17.42578125" style="2" customWidth="1"/>
    <col min="5" max="5" width="16.42578125" style="2" customWidth="1"/>
    <col min="6" max="6" width="14.5703125" style="3" customWidth="1"/>
    <col min="7" max="7" width="17.5703125" bestFit="1" customWidth="1"/>
    <col min="8" max="8" width="7" style="77" customWidth="1"/>
    <col min="9" max="9" width="21.5703125" bestFit="1" customWidth="1"/>
    <col min="10" max="10" width="15.42578125" bestFit="1" customWidth="1"/>
    <col min="11" max="11" width="12.7109375" style="82" bestFit="1" customWidth="1"/>
  </cols>
  <sheetData>
    <row r="1" spans="1:11" s="19" customFormat="1" ht="60" x14ac:dyDescent="0.25">
      <c r="A1" s="64" t="s">
        <v>37</v>
      </c>
      <c r="B1" s="65" t="s">
        <v>0</v>
      </c>
      <c r="C1" s="65" t="s">
        <v>1</v>
      </c>
      <c r="D1" s="66" t="s">
        <v>29</v>
      </c>
      <c r="E1" s="66" t="s">
        <v>30</v>
      </c>
      <c r="F1" s="67" t="s">
        <v>35</v>
      </c>
      <c r="G1" s="83" t="s">
        <v>36</v>
      </c>
      <c r="H1" s="84"/>
      <c r="K1" s="79">
        <v>0.01</v>
      </c>
    </row>
    <row r="2" spans="1:11" s="19" customFormat="1" ht="15.75" thickBot="1" x14ac:dyDescent="0.3">
      <c r="A2" s="68"/>
      <c r="B2" s="55"/>
      <c r="C2" s="55"/>
      <c r="D2" s="69"/>
      <c r="E2" s="69"/>
      <c r="F2" s="70"/>
      <c r="G2" s="56" t="s">
        <v>32</v>
      </c>
      <c r="H2" s="72" t="s">
        <v>33</v>
      </c>
      <c r="K2" s="80"/>
    </row>
    <row r="3" spans="1:11" ht="45" x14ac:dyDescent="0.25">
      <c r="A3" s="26" t="s">
        <v>3</v>
      </c>
      <c r="B3" s="7" t="s">
        <v>2</v>
      </c>
      <c r="C3" s="15">
        <v>1</v>
      </c>
      <c r="D3" s="27">
        <v>1850000</v>
      </c>
      <c r="E3" s="27">
        <v>1850000</v>
      </c>
      <c r="F3" s="28"/>
      <c r="G3" s="60"/>
      <c r="H3" s="73"/>
      <c r="K3" s="81"/>
    </row>
    <row r="4" spans="1:11" ht="16.5" thickBot="1" x14ac:dyDescent="0.3">
      <c r="A4" s="45"/>
      <c r="B4" s="35" t="s">
        <v>31</v>
      </c>
      <c r="C4" s="42"/>
      <c r="D4" s="48"/>
      <c r="E4" s="46">
        <v>1850000</v>
      </c>
      <c r="F4" s="47">
        <v>1660000</v>
      </c>
      <c r="G4" s="63">
        <f>E4-F4</f>
        <v>190000</v>
      </c>
      <c r="H4" s="74">
        <f>G4/K4</f>
        <v>10.27027027027027</v>
      </c>
      <c r="K4" s="81">
        <f>E4/100</f>
        <v>18500</v>
      </c>
    </row>
    <row r="5" spans="1:11" ht="39" customHeight="1" x14ac:dyDescent="0.25">
      <c r="A5" s="85" t="s">
        <v>7</v>
      </c>
      <c r="B5" s="6" t="s">
        <v>4</v>
      </c>
      <c r="C5" s="14">
        <v>1</v>
      </c>
      <c r="D5" s="9">
        <v>1543000</v>
      </c>
      <c r="E5" s="9">
        <v>1543000</v>
      </c>
      <c r="F5" s="36"/>
      <c r="G5" s="61"/>
      <c r="H5" s="75"/>
    </row>
    <row r="6" spans="1:11" ht="34.5" customHeight="1" x14ac:dyDescent="0.25">
      <c r="A6" s="86"/>
      <c r="B6" s="20" t="s">
        <v>5</v>
      </c>
      <c r="C6" s="21">
        <v>1</v>
      </c>
      <c r="D6" s="22">
        <v>517500</v>
      </c>
      <c r="E6" s="22">
        <v>517500</v>
      </c>
      <c r="F6" s="37"/>
      <c r="G6" s="61"/>
      <c r="H6" s="75"/>
      <c r="K6" s="81"/>
    </row>
    <row r="7" spans="1:11" ht="16.5" thickBot="1" x14ac:dyDescent="0.3">
      <c r="A7" s="71"/>
      <c r="B7" s="35" t="s">
        <v>31</v>
      </c>
      <c r="C7" s="24"/>
      <c r="D7" s="25"/>
      <c r="E7" s="23">
        <f>SUM(E5:E6)</f>
        <v>2060500</v>
      </c>
      <c r="F7" s="57">
        <v>1660000</v>
      </c>
      <c r="G7" s="63">
        <f>E7-F7</f>
        <v>400500</v>
      </c>
      <c r="H7" s="74">
        <f>G7/K7</f>
        <v>19.437029847124485</v>
      </c>
      <c r="K7" s="81">
        <f>E7/100</f>
        <v>20605</v>
      </c>
    </row>
    <row r="8" spans="1:11" ht="30" x14ac:dyDescent="0.25">
      <c r="A8" s="87" t="s">
        <v>6</v>
      </c>
      <c r="B8" s="7" t="s">
        <v>8</v>
      </c>
      <c r="C8" s="15">
        <v>1</v>
      </c>
      <c r="D8" s="10">
        <v>1373410</v>
      </c>
      <c r="E8" s="10">
        <v>1373410</v>
      </c>
      <c r="F8" s="36"/>
      <c r="G8" s="61"/>
      <c r="H8" s="75"/>
    </row>
    <row r="9" spans="1:11" ht="30" x14ac:dyDescent="0.25">
      <c r="A9" s="88"/>
      <c r="B9" s="8" t="s">
        <v>9</v>
      </c>
      <c r="C9" s="16">
        <v>1</v>
      </c>
      <c r="D9" s="11">
        <v>55000</v>
      </c>
      <c r="E9" s="11">
        <v>55000</v>
      </c>
      <c r="F9" s="54"/>
      <c r="G9" s="61"/>
      <c r="H9" s="75"/>
    </row>
    <row r="10" spans="1:11" ht="45" x14ac:dyDescent="0.25">
      <c r="A10" s="88"/>
      <c r="B10" s="8" t="s">
        <v>10</v>
      </c>
      <c r="C10" s="17">
        <v>2</v>
      </c>
      <c r="D10" s="11">
        <v>63800</v>
      </c>
      <c r="E10" s="11">
        <v>127600</v>
      </c>
      <c r="F10" s="54"/>
      <c r="G10" s="61"/>
      <c r="H10" s="75"/>
    </row>
    <row r="11" spans="1:11" ht="15.75" x14ac:dyDescent="0.25">
      <c r="A11" s="88"/>
      <c r="B11" s="8" t="s">
        <v>11</v>
      </c>
      <c r="C11" s="17">
        <v>1</v>
      </c>
      <c r="D11" s="11">
        <v>40590</v>
      </c>
      <c r="E11" s="11">
        <v>40590</v>
      </c>
      <c r="F11" s="54"/>
      <c r="G11" s="61"/>
      <c r="H11" s="75"/>
    </row>
    <row r="12" spans="1:11" ht="30" x14ac:dyDescent="0.25">
      <c r="A12" s="88"/>
      <c r="B12" s="8" t="s">
        <v>12</v>
      </c>
      <c r="C12" s="17">
        <v>1</v>
      </c>
      <c r="D12" s="11">
        <v>56870</v>
      </c>
      <c r="E12" s="11">
        <v>56870</v>
      </c>
      <c r="F12" s="54"/>
      <c r="G12" s="61"/>
      <c r="H12" s="75"/>
    </row>
    <row r="13" spans="1:11" ht="15.75" x14ac:dyDescent="0.25">
      <c r="A13" s="88"/>
      <c r="B13" s="8" t="s">
        <v>13</v>
      </c>
      <c r="C13" s="17">
        <v>1</v>
      </c>
      <c r="D13" s="11">
        <v>47192</v>
      </c>
      <c r="E13" s="11">
        <v>47192</v>
      </c>
      <c r="F13" s="54"/>
      <c r="G13" s="61"/>
      <c r="H13" s="75"/>
    </row>
    <row r="14" spans="1:11" ht="30" x14ac:dyDescent="0.25">
      <c r="A14" s="89"/>
      <c r="B14" s="31" t="s">
        <v>14</v>
      </c>
      <c r="C14" s="32">
        <v>1</v>
      </c>
      <c r="D14" s="33">
        <v>143000</v>
      </c>
      <c r="E14" s="33">
        <v>143000</v>
      </c>
      <c r="F14" s="37"/>
      <c r="G14" s="61"/>
      <c r="H14" s="75"/>
      <c r="K14" s="81"/>
    </row>
    <row r="15" spans="1:11" s="30" customFormat="1" ht="16.5" thickBot="1" x14ac:dyDescent="0.3">
      <c r="A15" s="34"/>
      <c r="B15" s="41" t="s">
        <v>31</v>
      </c>
      <c r="C15" s="42"/>
      <c r="D15" s="43"/>
      <c r="E15" s="44">
        <f>SUM(E8:E14)</f>
        <v>1843662</v>
      </c>
      <c r="F15" s="58">
        <v>1660000</v>
      </c>
      <c r="G15" s="78">
        <f>E15-F15</f>
        <v>183662</v>
      </c>
      <c r="H15" s="74">
        <f>G15/K15</f>
        <v>9.9618042786584535</v>
      </c>
      <c r="K15" s="81">
        <f>E15/100</f>
        <v>18436.62</v>
      </c>
    </row>
    <row r="16" spans="1:11" ht="30" x14ac:dyDescent="0.25">
      <c r="A16" s="85" t="s">
        <v>15</v>
      </c>
      <c r="B16" s="6" t="s">
        <v>16</v>
      </c>
      <c r="C16" s="14">
        <v>15</v>
      </c>
      <c r="D16" s="12">
        <v>53240</v>
      </c>
      <c r="E16" s="12">
        <v>798600</v>
      </c>
      <c r="F16" s="38"/>
      <c r="G16" s="61"/>
      <c r="H16" s="75"/>
    </row>
    <row r="17" spans="1:11" ht="30" x14ac:dyDescent="0.25">
      <c r="A17" s="90"/>
      <c r="B17" s="4" t="s">
        <v>17</v>
      </c>
      <c r="C17" s="18">
        <v>2</v>
      </c>
      <c r="D17" s="13">
        <v>66550</v>
      </c>
      <c r="E17" s="13">
        <v>133100</v>
      </c>
      <c r="F17" s="29"/>
      <c r="G17" s="61"/>
      <c r="H17" s="75"/>
    </row>
    <row r="18" spans="1:11" ht="15.75" x14ac:dyDescent="0.25">
      <c r="A18" s="90"/>
      <c r="B18" s="4" t="s">
        <v>18</v>
      </c>
      <c r="C18" s="18">
        <v>3</v>
      </c>
      <c r="D18" s="13">
        <v>42471</v>
      </c>
      <c r="E18" s="13">
        <v>127413</v>
      </c>
      <c r="F18" s="29"/>
      <c r="G18" s="61"/>
      <c r="H18" s="75"/>
    </row>
    <row r="19" spans="1:11" ht="30" x14ac:dyDescent="0.25">
      <c r="A19" s="90"/>
      <c r="B19" s="4" t="s">
        <v>19</v>
      </c>
      <c r="C19" s="18">
        <v>1</v>
      </c>
      <c r="D19" s="13">
        <v>81700</v>
      </c>
      <c r="E19" s="13">
        <v>81700</v>
      </c>
      <c r="F19" s="29"/>
      <c r="G19" s="61"/>
      <c r="H19" s="75"/>
    </row>
    <row r="20" spans="1:11" ht="30" x14ac:dyDescent="0.25">
      <c r="A20" s="90"/>
      <c r="B20" s="4" t="s">
        <v>20</v>
      </c>
      <c r="C20" s="18">
        <v>1</v>
      </c>
      <c r="D20" s="13">
        <v>43437</v>
      </c>
      <c r="E20" s="13">
        <v>43437</v>
      </c>
      <c r="F20" s="29"/>
      <c r="G20" s="61"/>
      <c r="H20" s="75"/>
    </row>
    <row r="21" spans="1:11" ht="30" x14ac:dyDescent="0.25">
      <c r="A21" s="90"/>
      <c r="B21" s="4" t="s">
        <v>21</v>
      </c>
      <c r="C21" s="18">
        <v>1</v>
      </c>
      <c r="D21" s="13">
        <v>51764</v>
      </c>
      <c r="E21" s="13">
        <v>51764</v>
      </c>
      <c r="F21" s="29"/>
      <c r="G21" s="61"/>
      <c r="H21" s="75"/>
    </row>
    <row r="22" spans="1:11" ht="15.75" x14ac:dyDescent="0.25">
      <c r="A22" s="90"/>
      <c r="B22" s="4" t="s">
        <v>22</v>
      </c>
      <c r="C22" s="18">
        <v>1</v>
      </c>
      <c r="D22" s="13">
        <v>92500</v>
      </c>
      <c r="E22" s="13">
        <v>92500</v>
      </c>
      <c r="F22" s="29"/>
      <c r="G22" s="61"/>
      <c r="H22" s="75"/>
    </row>
    <row r="23" spans="1:11" ht="15.75" x14ac:dyDescent="0.25">
      <c r="A23" s="90"/>
      <c r="B23" s="4" t="s">
        <v>23</v>
      </c>
      <c r="C23" s="18">
        <v>1</v>
      </c>
      <c r="D23" s="13">
        <v>42774</v>
      </c>
      <c r="E23" s="13">
        <v>42774</v>
      </c>
      <c r="F23" s="29"/>
      <c r="G23" s="61"/>
      <c r="H23" s="75"/>
    </row>
    <row r="24" spans="1:11" ht="15.75" x14ac:dyDescent="0.25">
      <c r="A24" s="90"/>
      <c r="B24" s="4" t="s">
        <v>24</v>
      </c>
      <c r="C24" s="18">
        <v>1</v>
      </c>
      <c r="D24" s="13">
        <v>174000</v>
      </c>
      <c r="E24" s="13">
        <v>174000</v>
      </c>
      <c r="F24" s="29"/>
      <c r="G24" s="61"/>
      <c r="H24" s="75"/>
    </row>
    <row r="25" spans="1:11" ht="15.75" x14ac:dyDescent="0.25">
      <c r="A25" s="90"/>
      <c r="B25" s="4" t="s">
        <v>25</v>
      </c>
      <c r="C25" s="18">
        <v>1</v>
      </c>
      <c r="D25" s="13">
        <v>86902</v>
      </c>
      <c r="E25" s="13">
        <v>86902</v>
      </c>
      <c r="F25" s="29"/>
      <c r="G25" s="61"/>
      <c r="H25" s="75"/>
    </row>
    <row r="26" spans="1:11" ht="15.75" x14ac:dyDescent="0.25">
      <c r="A26" s="90"/>
      <c r="B26" s="4" t="s">
        <v>26</v>
      </c>
      <c r="C26" s="18">
        <v>1</v>
      </c>
      <c r="D26" s="13">
        <v>59875</v>
      </c>
      <c r="E26" s="13">
        <v>59875</v>
      </c>
      <c r="F26" s="29"/>
      <c r="G26" s="61"/>
      <c r="H26" s="75"/>
    </row>
    <row r="27" spans="1:11" ht="15.75" x14ac:dyDescent="0.25">
      <c r="A27" s="90"/>
      <c r="B27" s="4" t="s">
        <v>27</v>
      </c>
      <c r="C27" s="18">
        <v>1</v>
      </c>
      <c r="D27" s="13">
        <v>54389</v>
      </c>
      <c r="E27" s="13">
        <v>54389</v>
      </c>
      <c r="F27" s="29"/>
      <c r="G27" s="61"/>
      <c r="H27" s="75"/>
    </row>
    <row r="28" spans="1:11" ht="15.75" x14ac:dyDescent="0.25">
      <c r="A28" s="86"/>
      <c r="B28" s="20" t="s">
        <v>28</v>
      </c>
      <c r="C28" s="21">
        <v>1</v>
      </c>
      <c r="D28" s="39">
        <v>141570</v>
      </c>
      <c r="E28" s="39">
        <v>141570</v>
      </c>
      <c r="F28" s="29"/>
      <c r="G28" s="62"/>
      <c r="H28" s="76"/>
      <c r="K28" s="81"/>
    </row>
    <row r="29" spans="1:11" ht="16.5" thickBot="1" x14ac:dyDescent="0.3">
      <c r="A29" s="40"/>
      <c r="B29" s="41" t="s">
        <v>31</v>
      </c>
      <c r="C29" s="42"/>
      <c r="D29" s="43"/>
      <c r="E29" s="44">
        <f>SUM(E16:E28)</f>
        <v>1888024</v>
      </c>
      <c r="F29" s="58">
        <v>1660000</v>
      </c>
      <c r="G29" s="59">
        <f>E29-F29</f>
        <v>228024</v>
      </c>
      <c r="H29" s="74">
        <f>G29/K29</f>
        <v>12.077388846751948</v>
      </c>
      <c r="K29" s="81">
        <f>E29/100</f>
        <v>18880.240000000002</v>
      </c>
    </row>
    <row r="30" spans="1:11" ht="15.75" x14ac:dyDescent="0.25">
      <c r="B30" s="51" t="s">
        <v>34</v>
      </c>
      <c r="C30" s="49"/>
      <c r="D30" s="50"/>
      <c r="E30" s="50">
        <f>SUM(E3,E5:E6,E8:E14,E16:E28)</f>
        <v>7642186</v>
      </c>
      <c r="F30" s="52">
        <f>SUM(F29,F15,F7,F4)</f>
        <v>6640000</v>
      </c>
      <c r="G30" s="53">
        <f>SUM(G29,G15,G7,G4)</f>
        <v>1002186</v>
      </c>
    </row>
  </sheetData>
  <mergeCells count="4">
    <mergeCell ref="G1:H1"/>
    <mergeCell ref="A5:A6"/>
    <mergeCell ref="A8:A14"/>
    <mergeCell ref="A16:A28"/>
  </mergeCells>
  <pageMargins left="0.35433070866141736" right="0.23622047244094491" top="0.39370078740157483" bottom="0.19685039370078741" header="0.19685039370078741" footer="0.15748031496062992"/>
  <pageSetup paperSize="9" scale="76" orientation="landscape" r:id="rId1"/>
  <headerFooter scaleWithDoc="0">
    <oddHeader>&amp;R&amp;"Arial,Obyčejné"Příloha č. 1 mat. č. 403/ZK/16</oddHeader>
  </headerFooter>
  <ignoredErrors>
    <ignoredError sqref="E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Kulichová</dc:creator>
  <cp:lastModifiedBy>Vladimír Filip</cp:lastModifiedBy>
  <cp:lastPrinted>2016-08-09T07:12:08Z</cp:lastPrinted>
  <dcterms:created xsi:type="dcterms:W3CDTF">2016-08-05T10:51:52Z</dcterms:created>
  <dcterms:modified xsi:type="dcterms:W3CDTF">2016-08-18T08:31:11Z</dcterms:modified>
</cp:coreProperties>
</file>