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<sst xmlns="http://schemas.openxmlformats.org/spreadsheetml/2006/main" count="64" uniqueCount="54">
  <si>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</si>
  <si>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</si>
  <si>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</si>
  <si>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</si>
  <si>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</si>
  <si>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</si>
  <si>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</si>
  <si>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</si>
  <si>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</si>
  <si>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</si>
  <si>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</si>
  <si>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</si>
  <si>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</si>
  <si>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</si>
  <si>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</si>
  <si>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</si>
  <si>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</si>
  <si>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</si>
  <si>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</si>
  <si>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</si>
  <si>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</si>
  <si>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</si>
  <si>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</si>
  <si>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</si>
  <si>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</si>
  <si>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</si>
  <si>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</si>
  <si>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</si>
  <si>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</si>
  <si>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</si>
  <si>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</si>
  <si>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</si>
  <si>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</si>
  <si>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</si>
  <si>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</si>
  <si>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</si>
  <si>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</si>
  <si>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</si>
  <si>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</si>
  <si>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</si>
  <si>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</si>
  <si>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</si>
  <si>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správce ORJ 20</t>
  </si>
  <si>
    <t>Operační program Životní prostředí, oblast podpory 3.2.1. Realizace úspor energie</t>
  </si>
  <si>
    <t>1.Q 2010</t>
  </si>
  <si>
    <t xml:space="preserve">           podíl evropských fondů (85%)</t>
  </si>
  <si>
    <t xml:space="preserve">           podíl jiných nár. zdrojů financování: SFŽP (5%)</t>
  </si>
  <si>
    <t>RNDr. Milena Elsterová</t>
  </si>
  <si>
    <t>Střední škola, České Velenice, Revoluční 220</t>
  </si>
  <si>
    <t>V projektu dojde ke snížení energetické náročnosti objektu domova mládeže a objektu školy. Budou zatepleny obvodové pláště budov a střešní konstrukce, včetně výměny oken a vstupních dveří.</t>
  </si>
  <si>
    <t>SS Velenice - Škola a Internat</t>
  </si>
  <si>
    <t>1) podání žádosti do výzvy OPŽP; 2) schválení projektu SFŽP; 3) zpracování zadávací dokumentace; 4) vyhlášení veřejné zakázky na provedení stavby; 5) realizace stavby; 6) vyúčtování a ukončení projektu</t>
  </si>
  <si>
    <t>Jiné zdroje - ORJ 20, SFŽP, EU</t>
  </si>
  <si>
    <t>3.Q 2011 - 4.Q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</si>
</sst>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\ _K_č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0" fillId="0" borderId="36" xfId="0" applyNumberFormat="1" applyFill="1" applyBorder="1" applyAlignment="1">
      <alignment/>
    </xf>
    <xf numFmtId="164" fontId="0" fillId="0" borderId="37" xfId="0" applyNumberFormat="1" applyFill="1" applyBorder="1" applyAlignment="1">
      <alignment/>
    </xf>
    <xf numFmtId="164" fontId="0" fillId="0" borderId="38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6" fontId="2" fillId="0" borderId="22" xfId="0" applyNumberFormat="1" applyFont="1" applyFill="1" applyBorder="1" applyAlignment="1">
      <alignment horizontal="center" vertical="center"/>
    </xf>
    <xf numFmtId="164" fontId="0" fillId="0" borderId="40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41" xfId="0" applyFill="1" applyBorder="1" applyAlignment="1">
      <alignment/>
    </xf>
    <xf numFmtId="49" fontId="0" fillId="0" borderId="44" xfId="0" applyNumberFormat="1" applyFill="1" applyBorder="1" applyAlignment="1">
      <alignment/>
    </xf>
    <xf numFmtId="49" fontId="0" fillId="0" borderId="26" xfId="0" applyNumberFormat="1" applyFill="1" applyBorder="1" applyAlignment="1">
      <alignment/>
    </xf>
    <xf numFmtId="49" fontId="0" fillId="0" borderId="45" xfId="0" applyNumberFormat="1" applyFill="1" applyBorder="1" applyAlignment="1">
      <alignment/>
    </xf>
    <xf numFmtId="49" fontId="0" fillId="0" borderId="27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51" xfId="0" applyNumberFormat="1" applyFill="1" applyBorder="1" applyAlignment="1">
      <alignment/>
    </xf>
    <xf numFmtId="49" fontId="0" fillId="0" borderId="49" xfId="0" applyNumberFormat="1" applyFill="1" applyBorder="1" applyAlignment="1">
      <alignment/>
    </xf>
    <xf numFmtId="49" fontId="0" fillId="0" borderId="52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9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7" width="14.25390625" style="0" customWidth="1"/>
    <col min="9" max="9" width="16.75390625" style="0" customWidth="1"/>
    <col min="10" max="10" width="15.75390625" style="0" bestFit="1" customWidth="1"/>
    <col min="11" max="11" width="11.00390625" style="0" bestFit="1" customWidth="1"/>
    <col min="13" max="13" width="14.625" style="0" customWidth="1"/>
  </cols>
  <sheetData>
    <row r="1" ht="13.5" thickBot="1"/>
    <row r="2" spans="1:7" ht="13.5" thickBot="1">
      <c r="A2" s="91" t="s">
        <v>40</v>
      </c>
      <c r="B2" s="92"/>
      <c r="C2" s="92"/>
      <c r="D2" s="92"/>
      <c r="E2" s="92"/>
      <c r="F2" s="92"/>
      <c r="G2" s="93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94" t="s">
        <v>50</v>
      </c>
      <c r="D4" s="95"/>
      <c r="E4" s="95"/>
      <c r="F4" s="95"/>
      <c r="G4" s="96"/>
    </row>
    <row r="5" spans="1:7" ht="12.75">
      <c r="A5" s="18"/>
      <c r="B5" s="16"/>
      <c r="C5" s="97"/>
      <c r="D5" s="98"/>
      <c r="E5" s="98"/>
      <c r="F5" s="98"/>
      <c r="G5" s="99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0" t="s">
        <v>49</v>
      </c>
      <c r="D7" s="101"/>
      <c r="E7" s="101"/>
      <c r="F7" s="101"/>
      <c r="G7" s="102"/>
    </row>
    <row r="8" spans="1:7" ht="24" customHeight="1">
      <c r="A8" s="18"/>
      <c r="B8" s="16"/>
      <c r="C8" s="103"/>
      <c r="D8" s="104"/>
      <c r="E8" s="104"/>
      <c r="F8" s="104"/>
      <c r="G8" s="105"/>
    </row>
    <row r="9" spans="1:7" ht="24" customHeight="1">
      <c r="A9" s="18"/>
      <c r="B9" s="16"/>
      <c r="C9" s="106"/>
      <c r="D9" s="107"/>
      <c r="E9" s="107"/>
      <c r="F9" s="107"/>
      <c r="G9" s="108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0" t="s">
        <v>51</v>
      </c>
      <c r="D11" s="101"/>
      <c r="E11" s="101"/>
      <c r="F11" s="101"/>
      <c r="G11" s="102"/>
    </row>
    <row r="12" spans="1:7" ht="22.5" customHeight="1">
      <c r="A12" s="18"/>
      <c r="B12" s="16"/>
      <c r="C12" s="103"/>
      <c r="D12" s="104"/>
      <c r="E12" s="104"/>
      <c r="F12" s="104"/>
      <c r="G12" s="105"/>
    </row>
    <row r="13" spans="1:7" ht="12.75">
      <c r="A13" s="18"/>
      <c r="B13" s="16"/>
      <c r="C13" s="103"/>
      <c r="D13" s="104"/>
      <c r="E13" s="104"/>
      <c r="F13" s="104"/>
      <c r="G13" s="105"/>
    </row>
    <row r="14" spans="1:7" ht="7.5" customHeight="1">
      <c r="A14" s="18"/>
      <c r="B14" s="16"/>
      <c r="C14" s="106"/>
      <c r="D14" s="107"/>
      <c r="E14" s="107"/>
      <c r="F14" s="107"/>
      <c r="G14" s="108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19</v>
      </c>
      <c r="B16" s="59"/>
      <c r="C16" s="119" t="s">
        <v>43</v>
      </c>
      <c r="D16" s="130"/>
      <c r="E16" s="130"/>
      <c r="F16" s="130"/>
      <c r="G16" s="120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36" t="s">
        <v>3</v>
      </c>
      <c r="B18" s="130"/>
      <c r="C18" s="130"/>
      <c r="D18" s="130"/>
      <c r="E18" s="60" t="s">
        <v>44</v>
      </c>
      <c r="F18" s="130"/>
      <c r="G18" s="120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4</v>
      </c>
      <c r="B20" s="59"/>
      <c r="C20" s="140" t="s">
        <v>48</v>
      </c>
      <c r="D20" s="141"/>
      <c r="E20" s="141"/>
      <c r="F20" s="141"/>
      <c r="G20" s="142"/>
    </row>
    <row r="21" spans="1:7" ht="12.75">
      <c r="A21" s="134" t="s">
        <v>39</v>
      </c>
      <c r="B21" s="135"/>
      <c r="C21" s="143"/>
      <c r="D21" s="137" t="s">
        <v>48</v>
      </c>
      <c r="E21" s="138"/>
      <c r="F21" s="138"/>
      <c r="G21" s="139"/>
    </row>
    <row r="22" spans="1:7" ht="12.75">
      <c r="A22" s="14" t="s">
        <v>24</v>
      </c>
      <c r="B22" s="59"/>
      <c r="C22" s="131" t="s">
        <v>42</v>
      </c>
      <c r="D22" s="132"/>
      <c r="E22" s="132"/>
      <c r="F22" s="132"/>
      <c r="G22" s="133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5</v>
      </c>
      <c r="B24" s="15"/>
      <c r="C24" s="15"/>
      <c r="D24" s="15"/>
      <c r="E24" s="130" t="s">
        <v>47</v>
      </c>
      <c r="F24" s="130"/>
      <c r="G24" s="120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82" t="s">
        <v>12</v>
      </c>
      <c r="B26" s="83"/>
      <c r="C26" s="83"/>
      <c r="D26" s="83"/>
      <c r="E26" s="83"/>
      <c r="F26" s="80">
        <v>7315871</v>
      </c>
      <c r="G26" s="81"/>
      <c r="J26" s="54">
        <f>G42*0.9</f>
        <v>127702.035</v>
      </c>
    </row>
    <row r="27" spans="1:13" s="13" customFormat="1" ht="13.5" thickBot="1">
      <c r="A27" s="11" t="s">
        <v>11</v>
      </c>
      <c r="B27" s="12"/>
      <c r="C27" s="12"/>
      <c r="D27" s="12"/>
      <c r="E27" s="12"/>
      <c r="F27" s="80">
        <v>1605984</v>
      </c>
      <c r="G27" s="81"/>
      <c r="J27" s="54">
        <f>G42*0.1</f>
        <v>14189.115</v>
      </c>
      <c r="L27" s="64">
        <v>0.05</v>
      </c>
      <c r="M27" s="63">
        <f>F28*0.05</f>
        <v>285494.35000000003</v>
      </c>
    </row>
    <row r="28" spans="1:13" s="13" customFormat="1" ht="13.5" thickBot="1">
      <c r="A28" s="11" t="s">
        <v>13</v>
      </c>
      <c r="B28" s="12"/>
      <c r="C28" s="12"/>
      <c r="D28" s="12"/>
      <c r="E28" s="12"/>
      <c r="F28" s="80">
        <v>5709887</v>
      </c>
      <c r="G28" s="81"/>
      <c r="I28" s="63">
        <f>F26-F28</f>
        <v>1605984</v>
      </c>
      <c r="J28" s="63">
        <f>SUM(F29:G32)</f>
        <v>5709887</v>
      </c>
      <c r="L28" s="64">
        <v>0.85</v>
      </c>
      <c r="M28" s="63">
        <f>F28*0.85</f>
        <v>4853403.95</v>
      </c>
    </row>
    <row r="29" spans="1:9" s="13" customFormat="1" ht="13.5" thickBot="1">
      <c r="A29" s="134" t="s">
        <v>38</v>
      </c>
      <c r="B29" s="135"/>
      <c r="C29" s="135"/>
      <c r="D29" s="135"/>
      <c r="E29" s="135"/>
      <c r="F29" s="80">
        <v>0</v>
      </c>
      <c r="G29" s="81"/>
      <c r="I29" s="63">
        <f>SUM(F29:G32)</f>
        <v>5709887</v>
      </c>
    </row>
    <row r="30" spans="1:10" s="13" customFormat="1" ht="13.5" thickBot="1">
      <c r="A30" s="82" t="s">
        <v>10</v>
      </c>
      <c r="B30" s="83"/>
      <c r="C30" s="83"/>
      <c r="D30" s="83"/>
      <c r="E30" s="84"/>
      <c r="F30" s="80">
        <v>570988.7</v>
      </c>
      <c r="G30" s="81"/>
      <c r="J30" s="72">
        <f>(F30/F28)*100</f>
        <v>10</v>
      </c>
    </row>
    <row r="31" spans="1:9" s="13" customFormat="1" ht="13.5" thickBot="1">
      <c r="A31" s="82" t="s">
        <v>46</v>
      </c>
      <c r="B31" s="83"/>
      <c r="C31" s="83"/>
      <c r="D31" s="83"/>
      <c r="E31" s="84"/>
      <c r="F31" s="80">
        <v>285494.35</v>
      </c>
      <c r="G31" s="81"/>
      <c r="I31" s="63">
        <f>SUM(F31:G32)</f>
        <v>5138898.3</v>
      </c>
    </row>
    <row r="32" spans="1:11" s="13" customFormat="1" ht="13.5" thickBot="1">
      <c r="A32" s="82" t="s">
        <v>45</v>
      </c>
      <c r="B32" s="83"/>
      <c r="C32" s="83"/>
      <c r="D32" s="83"/>
      <c r="E32" s="83"/>
      <c r="F32" s="80">
        <v>4853403.95</v>
      </c>
      <c r="G32" s="81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0" s="13" customFormat="1" ht="13.5" thickBot="1">
      <c r="A34" s="14" t="s">
        <v>14</v>
      </c>
      <c r="B34" s="15"/>
      <c r="C34" s="15"/>
      <c r="D34" s="15"/>
      <c r="E34" s="15"/>
      <c r="F34" s="80">
        <v>7315871</v>
      </c>
      <c r="G34" s="81"/>
      <c r="H34" s="13">
        <v>0.3</v>
      </c>
      <c r="I34" s="63">
        <f>F34*$H$34</f>
        <v>2194761.3</v>
      </c>
      <c r="J34" s="63">
        <f>F36+F38+F40</f>
        <v>7315871</v>
      </c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>
      <c r="A36" s="18" t="s">
        <v>6</v>
      </c>
      <c r="B36" s="90" t="s">
        <v>15</v>
      </c>
      <c r="C36" s="83"/>
      <c r="D36" s="83"/>
      <c r="E36" s="83"/>
      <c r="F36" s="80">
        <v>5138898.3</v>
      </c>
      <c r="G36" s="81"/>
      <c r="I36" s="63">
        <f>F36*$H$34</f>
        <v>1541669.49</v>
      </c>
      <c r="J36" s="72">
        <f>(F36/F28)*100</f>
        <v>90</v>
      </c>
      <c r="M36" s="63">
        <f>I31-J26</f>
        <v>5011196.265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90" t="s">
        <v>16</v>
      </c>
      <c r="C38" s="83"/>
      <c r="D38" s="83"/>
      <c r="E38" s="83"/>
      <c r="F38" s="80">
        <v>570988.7</v>
      </c>
      <c r="G38" s="81"/>
      <c r="I38" s="63">
        <f>F38*$H$34</f>
        <v>171296.61</v>
      </c>
      <c r="J38" s="63">
        <f>SUM(F36:G40)</f>
        <v>7315871</v>
      </c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10" s="13" customFormat="1" ht="13.5" thickBot="1">
      <c r="A40" s="18"/>
      <c r="B40" s="23" t="s">
        <v>17</v>
      </c>
      <c r="C40" s="15"/>
      <c r="D40" s="15"/>
      <c r="E40" s="15"/>
      <c r="F40" s="80">
        <v>1605984</v>
      </c>
      <c r="G40" s="81"/>
      <c r="I40" s="63">
        <f>F40*$H$34</f>
        <v>481795.19999999995</v>
      </c>
      <c r="J40" s="63">
        <f>F26-F34</f>
        <v>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9" s="13" customFormat="1" ht="53.25" customHeight="1" thickBot="1">
      <c r="A42" s="88" t="s">
        <v>34</v>
      </c>
      <c r="B42" s="89"/>
      <c r="C42" s="52" t="s">
        <v>30</v>
      </c>
      <c r="D42" s="49" t="s">
        <v>28</v>
      </c>
      <c r="E42" s="53" t="s">
        <v>52</v>
      </c>
      <c r="F42" s="50" t="s">
        <v>29</v>
      </c>
      <c r="G42" s="78">
        <v>141891.15</v>
      </c>
      <c r="I42" s="36"/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18</v>
      </c>
      <c r="B44" s="46"/>
      <c r="C44" s="46"/>
      <c r="D44" s="46"/>
      <c r="E44" s="46"/>
      <c r="F44" s="47"/>
      <c r="G44" s="48"/>
      <c r="O44" s="13" t="s">
        <v>26</v>
      </c>
    </row>
    <row r="45" spans="1:15" s="13" customFormat="1" ht="13.5" thickBot="1">
      <c r="A45" s="18"/>
      <c r="B45" s="16"/>
      <c r="C45" s="16"/>
      <c r="D45" s="16"/>
      <c r="E45" s="16"/>
      <c r="F45" s="25" t="s">
        <v>22</v>
      </c>
      <c r="G45" s="20" t="s">
        <v>23</v>
      </c>
      <c r="O45" s="13" t="s">
        <v>27</v>
      </c>
    </row>
    <row r="46" spans="1:15" s="13" customFormat="1" ht="15" customHeight="1" thickBot="1">
      <c r="A46" s="18"/>
      <c r="B46" s="16"/>
      <c r="C46" s="16"/>
      <c r="D46" s="85">
        <v>2011</v>
      </c>
      <c r="E46" s="32" t="s">
        <v>7</v>
      </c>
      <c r="F46" s="71">
        <v>4833560</v>
      </c>
      <c r="G46" s="65"/>
      <c r="O46" s="13" t="s">
        <v>35</v>
      </c>
    </row>
    <row r="47" spans="1:15" s="13" customFormat="1" ht="12.75">
      <c r="A47" s="18"/>
      <c r="B47" s="16"/>
      <c r="C47" s="16"/>
      <c r="D47" s="86"/>
      <c r="E47" s="33" t="s">
        <v>20</v>
      </c>
      <c r="F47" s="74">
        <v>483356</v>
      </c>
      <c r="G47" s="66"/>
      <c r="I47" s="63">
        <f>F47+F48</f>
        <v>4833560</v>
      </c>
      <c r="O47" s="13" t="s">
        <v>36</v>
      </c>
    </row>
    <row r="48" spans="1:15" s="13" customFormat="1" ht="12.75">
      <c r="A48" s="18"/>
      <c r="B48" s="16"/>
      <c r="C48" s="16"/>
      <c r="D48" s="86"/>
      <c r="E48" s="34" t="s">
        <v>21</v>
      </c>
      <c r="F48" s="75">
        <v>4350204</v>
      </c>
      <c r="G48" s="67"/>
      <c r="O48" s="13" t="s">
        <v>37</v>
      </c>
    </row>
    <row r="49" spans="1:7" s="13" customFormat="1" ht="14.25" customHeight="1" thickBot="1">
      <c r="A49" s="18"/>
      <c r="B49" s="16"/>
      <c r="C49" s="16"/>
      <c r="D49" s="87"/>
      <c r="E49" s="35" t="s">
        <v>25</v>
      </c>
      <c r="F49" s="76">
        <v>0</v>
      </c>
      <c r="G49" s="68"/>
    </row>
    <row r="50" spans="1:15" s="13" customFormat="1" ht="13.5" thickBot="1">
      <c r="A50" s="18"/>
      <c r="B50" s="16"/>
      <c r="C50" s="16"/>
      <c r="D50" s="16"/>
      <c r="E50" s="16"/>
      <c r="F50" s="61"/>
      <c r="G50" s="69"/>
      <c r="I50" s="73"/>
      <c r="O50" s="13" t="s">
        <v>30</v>
      </c>
    </row>
    <row r="51" spans="1:15" s="13" customFormat="1" ht="13.5" thickBot="1">
      <c r="A51" s="18"/>
      <c r="B51" s="16"/>
      <c r="C51" s="16"/>
      <c r="D51" s="85">
        <v>2012</v>
      </c>
      <c r="E51" s="57" t="s">
        <v>7</v>
      </c>
      <c r="F51" s="71">
        <v>2482311</v>
      </c>
      <c r="G51" s="65"/>
      <c r="I51" s="73">
        <f>F52+F53+F54</f>
        <v>2482311</v>
      </c>
      <c r="J51" s="63">
        <f>F51+F46</f>
        <v>7315871</v>
      </c>
      <c r="O51" s="13" t="s">
        <v>31</v>
      </c>
    </row>
    <row r="52" spans="1:15" s="13" customFormat="1" ht="12" customHeight="1">
      <c r="A52" s="18"/>
      <c r="B52" s="16"/>
      <c r="C52" s="16"/>
      <c r="D52" s="86"/>
      <c r="E52" s="56" t="s">
        <v>20</v>
      </c>
      <c r="F52" s="77">
        <v>87632.7</v>
      </c>
      <c r="G52" s="66"/>
      <c r="I52" s="63">
        <f>F57-F47</f>
        <v>-483356</v>
      </c>
      <c r="O52" s="13" t="s">
        <v>32</v>
      </c>
    </row>
    <row r="53" spans="1:15" s="13" customFormat="1" ht="12.75">
      <c r="A53" s="18"/>
      <c r="B53" s="16"/>
      <c r="C53" s="16"/>
      <c r="D53" s="86"/>
      <c r="E53" s="23" t="s">
        <v>21</v>
      </c>
      <c r="F53" s="79">
        <v>788694.3</v>
      </c>
      <c r="G53" s="70"/>
      <c r="I53" s="63">
        <f>F58-F48</f>
        <v>-4350204</v>
      </c>
      <c r="O53" s="13" t="s">
        <v>33</v>
      </c>
    </row>
    <row r="54" spans="1:7" s="13" customFormat="1" ht="14.25" customHeight="1" thickBot="1">
      <c r="A54" s="18"/>
      <c r="B54" s="16"/>
      <c r="C54" s="16"/>
      <c r="D54" s="87"/>
      <c r="E54" s="58" t="s">
        <v>25</v>
      </c>
      <c r="F54" s="76">
        <v>1605984</v>
      </c>
      <c r="G54" s="68"/>
    </row>
    <row r="55" spans="1:7" s="13" customFormat="1" ht="12" customHeight="1" thickBot="1">
      <c r="A55" s="18"/>
      <c r="B55" s="16"/>
      <c r="C55" s="16"/>
      <c r="D55" s="30"/>
      <c r="E55" s="26"/>
      <c r="F55" s="21"/>
      <c r="G55" s="22"/>
    </row>
    <row r="56" spans="1:7" s="13" customFormat="1" ht="13.5" thickBot="1">
      <c r="A56" s="18"/>
      <c r="B56" s="16"/>
      <c r="C56" s="16"/>
      <c r="D56" s="85">
        <v>2013</v>
      </c>
      <c r="E56" s="32" t="s">
        <v>7</v>
      </c>
      <c r="F56" s="71"/>
      <c r="G56" s="25"/>
    </row>
    <row r="57" spans="1:7" s="13" customFormat="1" ht="12.75">
      <c r="A57" s="18"/>
      <c r="B57" s="16"/>
      <c r="C57" s="16"/>
      <c r="D57" s="86"/>
      <c r="E57" s="31" t="s">
        <v>20</v>
      </c>
      <c r="F57" s="74"/>
      <c r="G57" s="24"/>
    </row>
    <row r="58" spans="1:7" s="13" customFormat="1" ht="12.75">
      <c r="A58" s="18"/>
      <c r="B58" s="16"/>
      <c r="C58" s="16"/>
      <c r="D58" s="86"/>
      <c r="E58" s="27" t="s">
        <v>21</v>
      </c>
      <c r="F58" s="75"/>
      <c r="G58" s="28"/>
    </row>
    <row r="59" spans="1:7" s="13" customFormat="1" ht="12.75" customHeight="1" thickBot="1">
      <c r="A59" s="18"/>
      <c r="B59" s="16"/>
      <c r="C59" s="16"/>
      <c r="D59" s="87"/>
      <c r="E59" s="35" t="s">
        <v>25</v>
      </c>
      <c r="F59" s="76"/>
      <c r="G59" s="29"/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8</v>
      </c>
      <c r="B63" s="5"/>
      <c r="C63" s="10"/>
      <c r="D63" s="7"/>
      <c r="E63" s="7"/>
      <c r="F63" s="119" t="s">
        <v>53</v>
      </c>
      <c r="G63" s="120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9</v>
      </c>
      <c r="B65" s="5"/>
      <c r="C65" s="5"/>
      <c r="D65" s="5"/>
      <c r="E65" s="121"/>
      <c r="F65" s="122"/>
      <c r="G65" s="123"/>
    </row>
    <row r="66" spans="1:7" ht="12.75">
      <c r="A66" s="109" t="s">
        <v>41</v>
      </c>
      <c r="B66" s="110"/>
      <c r="C66" s="110"/>
      <c r="D66" s="111"/>
      <c r="E66" s="124"/>
      <c r="F66" s="125"/>
      <c r="G66" s="126"/>
    </row>
    <row r="67" spans="1:7" ht="12.75">
      <c r="A67" s="112"/>
      <c r="B67" s="113"/>
      <c r="C67" s="113"/>
      <c r="D67" s="114"/>
      <c r="E67" s="124"/>
      <c r="F67" s="125"/>
      <c r="G67" s="126"/>
    </row>
    <row r="68" spans="1:7" ht="12.75">
      <c r="A68" s="112"/>
      <c r="B68" s="113"/>
      <c r="C68" s="113"/>
      <c r="D68" s="114"/>
      <c r="E68" s="124"/>
      <c r="F68" s="125"/>
      <c r="G68" s="126"/>
    </row>
    <row r="69" spans="1:7" ht="13.5" thickBot="1">
      <c r="A69" s="115"/>
      <c r="B69" s="116"/>
      <c r="C69" s="116"/>
      <c r="D69" s="117"/>
      <c r="E69" s="127"/>
      <c r="F69" s="128"/>
      <c r="G69" s="129"/>
    </row>
    <row r="70" spans="1:7" ht="29.25" customHeight="1">
      <c r="A70" s="118"/>
      <c r="B70" s="118"/>
      <c r="C70" s="118"/>
      <c r="D70" s="118"/>
      <c r="E70" s="118"/>
      <c r="F70" s="118"/>
      <c r="G70" s="118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C16:G16"/>
    <mergeCell ref="A18:D18"/>
    <mergeCell ref="F18:G18"/>
    <mergeCell ref="D21:G21"/>
    <mergeCell ref="C20:G20"/>
    <mergeCell ref="A21:C21"/>
    <mergeCell ref="A26:E26"/>
    <mergeCell ref="F26:G26"/>
    <mergeCell ref="E24:G24"/>
    <mergeCell ref="C22:G22"/>
    <mergeCell ref="A29:E29"/>
    <mergeCell ref="F29:G29"/>
    <mergeCell ref="F27:G27"/>
    <mergeCell ref="F28:G28"/>
    <mergeCell ref="A2:G2"/>
    <mergeCell ref="C4:G5"/>
    <mergeCell ref="C11:G14"/>
    <mergeCell ref="C7:G9"/>
    <mergeCell ref="A66:D69"/>
    <mergeCell ref="A70:G70"/>
    <mergeCell ref="B38:E38"/>
    <mergeCell ref="F38:G38"/>
    <mergeCell ref="F63:G63"/>
    <mergeCell ref="E65:G69"/>
    <mergeCell ref="F40:G40"/>
    <mergeCell ref="D46:D49"/>
    <mergeCell ref="D51:D54"/>
    <mergeCell ref="D56:D59"/>
    <mergeCell ref="A42:B42"/>
    <mergeCell ref="A31:E31"/>
    <mergeCell ref="B36:E36"/>
    <mergeCell ref="F36:G36"/>
    <mergeCell ref="F30:G30"/>
    <mergeCell ref="A30:E30"/>
    <mergeCell ref="F31:G31"/>
    <mergeCell ref="A32:E32"/>
    <mergeCell ref="F32:G32"/>
    <mergeCell ref="F34:G34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alignWithMargins="0">
    <oddHeader>&amp;RPříloha mat. č. 465/ZK/11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2012-01-17T09:02:33Z</cp:lastPrinted>
  <dcterms:created xsi:type="dcterms:W3CDTF">2007-09-24T07:15:17Z</dcterms:created>
  <dcterms:modified xsi:type="dcterms:W3CDTF">2012-01-17T09:02:36Z</dcterms:modified>
  <cp:category/>
  <cp:version/>
  <cp:contentType/>
  <cp:contentStatus/>
</cp:coreProperties>
</file>