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<sst xmlns="http://schemas.openxmlformats.org/spreadsheetml/2006/main" count="63" uniqueCount="52">
  <si>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</si>
  <si>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</si>
  <si>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</si>
  <si>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</si>
  <si>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</si>
  <si>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</si>
  <si>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</si>
  <si>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</si>
  <si>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</si>
  <si>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</si>
  <si>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</si>
  <si>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</si>
  <si>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</si>
  <si>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</si>
  <si>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</si>
  <si>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</si>
  <si>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</si>
  <si>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</si>
  <si>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</si>
  <si>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</si>
  <si>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</si>
  <si>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</si>
  <si>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</si>
  <si>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</si>
  <si>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</si>
  <si>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</si>
  <si>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</si>
  <si>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</si>
  <si>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</si>
  <si>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</si>
  <si>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</si>
  <si>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</si>
  <si>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</si>
  <si>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</si>
  <si>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</si>
  <si>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</si>
  <si>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</si>
  <si>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</si>
  <si>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</si>
  <si>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správce ORJ 20</t>
  </si>
  <si>
    <t xml:space="preserve">           podíl evropských fondů (85%)</t>
  </si>
  <si>
    <t xml:space="preserve">           podíl jiných nár. zdrojů financování: SFŽP (5%)</t>
  </si>
  <si>
    <t>Snížení energetické náročnosti, snížení provozních nákladů na vytápění objektu školy.</t>
  </si>
  <si>
    <t>OPŽP, prioritní osa 3, oblast podpory 3.2.1. a 3.1.1.</t>
  </si>
  <si>
    <t>Předpokládané datum podání žádosti: červenec - srpen 2011</t>
  </si>
  <si>
    <t>předfinancování způsobilých výdajů</t>
  </si>
  <si>
    <t>Ing. Marcel Gause</t>
  </si>
  <si>
    <t>90% z CZV</t>
  </si>
  <si>
    <t>Snížení energetické náročnosti SPŠ strojní a stavební Tábor, Komenského 1670 - Domov mládeže - zateplení obalových konstrukcí, zateplení střechy a výměna otvorových výplní v objektu. Instalace plynového tepelného čerpadla. Zpracování projektové dokumentace v červnu 2011. Podání žádosti o financování na SFŽP - červenec - srpen 2011. Realizace plánována na rok 2012.</t>
  </si>
  <si>
    <t>Střední průmyslová škola strojní a stavební, Tábor, Komenského 1670</t>
  </si>
  <si>
    <t>zpracování PD červen 2011, podání žádosti červenec - srpen 2011, realizace stavby 2012</t>
  </si>
  <si>
    <t>Snížení energetické náročnosti SPŠ strojní a stavební Tábor (Domov mládeže) a využití OZE pro systém vytápění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</si>
</sst>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49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22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9" fillId="0" borderId="0" xfId="0" applyFont="1" applyAlignment="1">
      <alignment/>
    </xf>
    <xf numFmtId="166" fontId="0" fillId="0" borderId="36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6" fontId="0" fillId="0" borderId="38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4" fontId="0" fillId="0" borderId="33" xfId="0" applyNumberFormat="1" applyFill="1" applyBorder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5" borderId="0" xfId="0" applyNumberFormat="1" applyFill="1" applyAlignment="1">
      <alignment/>
    </xf>
    <xf numFmtId="164" fontId="0" fillId="0" borderId="40" xfId="0" applyNumberFormat="1" applyFill="1" applyBorder="1" applyAlignment="1">
      <alignment/>
    </xf>
    <xf numFmtId="164" fontId="0" fillId="0" borderId="41" xfId="0" applyNumberFormat="1" applyFill="1" applyBorder="1" applyAlignment="1">
      <alignment/>
    </xf>
    <xf numFmtId="164" fontId="0" fillId="0" borderId="39" xfId="0" applyNumberFormat="1" applyFill="1" applyBorder="1" applyAlignment="1">
      <alignment/>
    </xf>
    <xf numFmtId="6" fontId="0" fillId="0" borderId="22" xfId="0" applyNumberFormat="1" applyFont="1" applyFill="1" applyBorder="1" applyAlignment="1">
      <alignment horizontal="center" vertical="center"/>
    </xf>
    <xf numFmtId="164" fontId="0" fillId="0" borderId="33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4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7" fillId="0" borderId="47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49" fontId="0" fillId="0" borderId="44" xfId="0" applyNumberFormat="1" applyFill="1" applyBorder="1" applyAlignment="1">
      <alignment vertical="top" wrapText="1"/>
    </xf>
    <xf numFmtId="49" fontId="0" fillId="0" borderId="26" xfId="0" applyNumberFormat="1" applyFill="1" applyBorder="1" applyAlignment="1">
      <alignment vertical="top" wrapText="1"/>
    </xf>
    <xf numFmtId="49" fontId="0" fillId="0" borderId="45" xfId="0" applyNumberFormat="1" applyFill="1" applyBorder="1" applyAlignment="1">
      <alignment vertical="top" wrapText="1"/>
    </xf>
    <xf numFmtId="49" fontId="0" fillId="0" borderId="27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6" xfId="0" applyNumberFormat="1" applyFill="1" applyBorder="1" applyAlignment="1">
      <alignment vertical="top" wrapText="1"/>
    </xf>
    <xf numFmtId="49" fontId="0" fillId="0" borderId="52" xfId="0" applyNumberFormat="1" applyFill="1" applyBorder="1" applyAlignment="1">
      <alignment vertical="top" wrapText="1"/>
    </xf>
    <xf numFmtId="49" fontId="0" fillId="0" borderId="50" xfId="0" applyNumberFormat="1" applyFill="1" applyBorder="1" applyAlignment="1">
      <alignment vertical="top" wrapText="1"/>
    </xf>
    <xf numFmtId="49" fontId="0" fillId="0" borderId="53" xfId="0" applyNumberForma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5.75390625" style="0" bestFit="1" customWidth="1"/>
    <col min="7" max="7" width="14.25390625" style="0" customWidth="1"/>
    <col min="8" max="8" width="9.00390625" style="0" bestFit="1" customWidth="1"/>
    <col min="9" max="9" width="16.75390625" style="0" customWidth="1"/>
    <col min="10" max="10" width="16.25390625" style="0" bestFit="1" customWidth="1"/>
    <col min="11" max="11" width="15.75390625" style="0" bestFit="1" customWidth="1"/>
    <col min="12" max="12" width="9.00390625" style="0" bestFit="1" customWidth="1"/>
    <col min="13" max="13" width="17.875" style="0" customWidth="1"/>
  </cols>
  <sheetData>
    <row r="1" ht="13.5" thickBot="1">
      <c r="F1" s="13"/>
    </row>
    <row r="2" spans="1:7" ht="13.5" thickBot="1">
      <c r="A2" s="94" t="s">
        <v>38</v>
      </c>
      <c r="B2" s="95"/>
      <c r="C2" s="95"/>
      <c r="D2" s="95"/>
      <c r="E2" s="95"/>
      <c r="F2" s="95"/>
      <c r="G2" s="96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14" t="s">
        <v>0</v>
      </c>
      <c r="B4" s="15"/>
      <c r="C4" s="97" t="s">
        <v>51</v>
      </c>
      <c r="D4" s="98"/>
      <c r="E4" s="98"/>
      <c r="F4" s="98"/>
      <c r="G4" s="99"/>
    </row>
    <row r="5" spans="1:7" ht="12.75">
      <c r="A5" s="18"/>
      <c r="B5" s="16"/>
      <c r="C5" s="100"/>
      <c r="D5" s="101"/>
      <c r="E5" s="101"/>
      <c r="F5" s="101"/>
      <c r="G5" s="102"/>
    </row>
    <row r="6" spans="1:7" ht="4.5" customHeight="1">
      <c r="A6" s="18"/>
      <c r="B6" s="16"/>
      <c r="C6" s="21"/>
      <c r="D6" s="21"/>
      <c r="E6" s="21"/>
      <c r="F6" s="21"/>
      <c r="G6" s="22"/>
    </row>
    <row r="7" spans="1:7" ht="27" customHeight="1">
      <c r="A7" s="45" t="s">
        <v>1</v>
      </c>
      <c r="B7" s="23"/>
      <c r="C7" s="103" t="s">
        <v>42</v>
      </c>
      <c r="D7" s="104"/>
      <c r="E7" s="104"/>
      <c r="F7" s="104"/>
      <c r="G7" s="105"/>
    </row>
    <row r="8" spans="1:7" ht="24" customHeight="1">
      <c r="A8" s="18"/>
      <c r="B8" s="16"/>
      <c r="C8" s="106"/>
      <c r="D8" s="107"/>
      <c r="E8" s="107"/>
      <c r="F8" s="107"/>
      <c r="G8" s="108"/>
    </row>
    <row r="9" spans="1:7" ht="24" customHeight="1">
      <c r="A9" s="18"/>
      <c r="B9" s="16"/>
      <c r="C9" s="109"/>
      <c r="D9" s="110"/>
      <c r="E9" s="110"/>
      <c r="F9" s="110"/>
      <c r="G9" s="111"/>
    </row>
    <row r="10" spans="1:7" ht="10.5" customHeight="1">
      <c r="A10" s="18"/>
      <c r="B10" s="16"/>
      <c r="C10" s="16"/>
      <c r="D10" s="16"/>
      <c r="E10" s="21"/>
      <c r="F10" s="21"/>
      <c r="G10" s="22"/>
    </row>
    <row r="11" spans="1:7" ht="34.5" customHeight="1">
      <c r="A11" s="14" t="s">
        <v>2</v>
      </c>
      <c r="B11" s="15"/>
      <c r="C11" s="103" t="s">
        <v>48</v>
      </c>
      <c r="D11" s="104"/>
      <c r="E11" s="104"/>
      <c r="F11" s="104"/>
      <c r="G11" s="105"/>
    </row>
    <row r="12" spans="1:9" ht="22.5" customHeight="1">
      <c r="A12" s="18"/>
      <c r="B12" s="16"/>
      <c r="C12" s="106"/>
      <c r="D12" s="107"/>
      <c r="E12" s="107"/>
      <c r="F12" s="107"/>
      <c r="G12" s="108"/>
      <c r="I12" s="74"/>
    </row>
    <row r="13" spans="1:7" ht="12.75">
      <c r="A13" s="18"/>
      <c r="B13" s="16"/>
      <c r="C13" s="106"/>
      <c r="D13" s="107"/>
      <c r="E13" s="107"/>
      <c r="F13" s="107"/>
      <c r="G13" s="108"/>
    </row>
    <row r="14" spans="1:7" ht="7.5" customHeight="1">
      <c r="A14" s="18"/>
      <c r="B14" s="16"/>
      <c r="C14" s="109"/>
      <c r="D14" s="110"/>
      <c r="E14" s="110"/>
      <c r="F14" s="110"/>
      <c r="G14" s="111"/>
    </row>
    <row r="15" spans="1:7" ht="17.25" customHeight="1">
      <c r="A15" s="18"/>
      <c r="B15" s="16"/>
      <c r="C15" s="21"/>
      <c r="D15" s="21"/>
      <c r="E15" s="21"/>
      <c r="F15" s="21"/>
      <c r="G15" s="22"/>
    </row>
    <row r="16" spans="1:7" ht="12.75">
      <c r="A16" s="14" t="s">
        <v>17</v>
      </c>
      <c r="B16" s="59"/>
      <c r="C16" s="118" t="s">
        <v>43</v>
      </c>
      <c r="D16" s="119"/>
      <c r="E16" s="119"/>
      <c r="F16" s="119"/>
      <c r="G16" s="120"/>
    </row>
    <row r="17" spans="1:7" ht="4.5" customHeight="1">
      <c r="A17" s="18"/>
      <c r="B17" s="16"/>
      <c r="C17" s="21"/>
      <c r="D17" s="21"/>
      <c r="E17" s="21"/>
      <c r="F17" s="21"/>
      <c r="G17" s="22"/>
    </row>
    <row r="18" spans="1:7" ht="12.75">
      <c r="A18" s="121" t="s">
        <v>44</v>
      </c>
      <c r="B18" s="119"/>
      <c r="C18" s="119"/>
      <c r="D18" s="119"/>
      <c r="E18" s="60"/>
      <c r="F18" s="119"/>
      <c r="G18" s="120"/>
    </row>
    <row r="19" spans="1:7" ht="4.5" customHeight="1">
      <c r="A19" s="18"/>
      <c r="B19" s="16"/>
      <c r="C19" s="16"/>
      <c r="D19" s="16"/>
      <c r="E19" s="16"/>
      <c r="F19" s="16"/>
      <c r="G19" s="17"/>
    </row>
    <row r="20" spans="1:7" ht="12.75">
      <c r="A20" s="14" t="s">
        <v>3</v>
      </c>
      <c r="B20" s="59"/>
      <c r="C20" s="125" t="s">
        <v>49</v>
      </c>
      <c r="D20" s="126"/>
      <c r="E20" s="126"/>
      <c r="F20" s="126"/>
      <c r="G20" s="127"/>
    </row>
    <row r="21" spans="1:7" ht="28.5" customHeight="1">
      <c r="A21" s="116" t="s">
        <v>37</v>
      </c>
      <c r="B21" s="117"/>
      <c r="C21" s="128"/>
      <c r="D21" s="122" t="s">
        <v>49</v>
      </c>
      <c r="E21" s="123"/>
      <c r="F21" s="123"/>
      <c r="G21" s="124"/>
    </row>
    <row r="22" spans="1:7" ht="12.75">
      <c r="A22" s="14" t="s">
        <v>22</v>
      </c>
      <c r="B22" s="59"/>
      <c r="C22" s="113" t="s">
        <v>39</v>
      </c>
      <c r="D22" s="114"/>
      <c r="E22" s="114"/>
      <c r="F22" s="114"/>
      <c r="G22" s="115"/>
    </row>
    <row r="23" spans="1:7" ht="4.5" customHeight="1">
      <c r="A23" s="18"/>
      <c r="B23" s="16"/>
      <c r="C23" s="16"/>
      <c r="D23" s="16"/>
      <c r="E23" s="16"/>
      <c r="F23" s="16"/>
      <c r="G23" s="17"/>
    </row>
    <row r="24" spans="1:7" ht="12.75">
      <c r="A24" s="14" t="s">
        <v>4</v>
      </c>
      <c r="B24" s="15"/>
      <c r="C24" s="15"/>
      <c r="D24" s="15"/>
      <c r="E24" s="119" t="s">
        <v>46</v>
      </c>
      <c r="F24" s="119"/>
      <c r="G24" s="120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10" s="13" customFormat="1" ht="13.5" thickBot="1">
      <c r="A26" s="91" t="s">
        <v>11</v>
      </c>
      <c r="B26" s="92"/>
      <c r="C26" s="92"/>
      <c r="D26" s="92"/>
      <c r="E26" s="92"/>
      <c r="F26" s="89">
        <v>18875726</v>
      </c>
      <c r="G26" s="90"/>
      <c r="I26" s="63">
        <f>F27+F28</f>
        <v>18875726</v>
      </c>
      <c r="J26" s="54">
        <f>G42*0.9</f>
        <v>834823.8</v>
      </c>
    </row>
    <row r="27" spans="1:13" s="13" customFormat="1" ht="13.5" thickBot="1">
      <c r="A27" s="11" t="s">
        <v>10</v>
      </c>
      <c r="B27" s="12"/>
      <c r="C27" s="12"/>
      <c r="D27" s="12"/>
      <c r="E27" s="12"/>
      <c r="F27" s="89">
        <v>4194606</v>
      </c>
      <c r="G27" s="90"/>
      <c r="J27" s="63">
        <f>F26-F28</f>
        <v>4194606</v>
      </c>
      <c r="L27" s="64">
        <v>0.05</v>
      </c>
      <c r="M27" s="63">
        <f>F28*0.05</f>
        <v>734056</v>
      </c>
    </row>
    <row r="28" spans="1:13" s="13" customFormat="1" ht="13.5" thickBot="1">
      <c r="A28" s="11" t="s">
        <v>12</v>
      </c>
      <c r="B28" s="12"/>
      <c r="C28" s="12"/>
      <c r="D28" s="12"/>
      <c r="E28" s="12"/>
      <c r="F28" s="89">
        <v>14681120</v>
      </c>
      <c r="G28" s="90"/>
      <c r="I28" s="63">
        <f>F26-F28</f>
        <v>4194606</v>
      </c>
      <c r="J28" s="63">
        <f>SUM(F29:G32)</f>
        <v>14681120</v>
      </c>
      <c r="L28" s="64">
        <v>0.85</v>
      </c>
      <c r="M28" s="63">
        <f>F28*0.85</f>
        <v>12478952</v>
      </c>
    </row>
    <row r="29" spans="1:13" s="13" customFormat="1" ht="13.5" thickBot="1">
      <c r="A29" s="116" t="s">
        <v>36</v>
      </c>
      <c r="B29" s="117"/>
      <c r="C29" s="117"/>
      <c r="D29" s="117"/>
      <c r="E29" s="117"/>
      <c r="F29" s="89">
        <v>0</v>
      </c>
      <c r="G29" s="90"/>
      <c r="I29" s="72">
        <f>SUM(F29:G32)</f>
        <v>14681120</v>
      </c>
      <c r="J29" s="63">
        <f>(F28-G42)*0.1</f>
        <v>1375353.8</v>
      </c>
      <c r="M29" s="63">
        <f>SUM(M27:M28)</f>
        <v>13213008</v>
      </c>
    </row>
    <row r="30" spans="1:14" s="13" customFormat="1" ht="13.5" thickBot="1">
      <c r="A30" s="91" t="s">
        <v>9</v>
      </c>
      <c r="B30" s="92"/>
      <c r="C30" s="92"/>
      <c r="D30" s="92"/>
      <c r="E30" s="93"/>
      <c r="F30" s="89">
        <v>1468112</v>
      </c>
      <c r="G30" s="90"/>
      <c r="I30" s="13">
        <f>(F30/F28)*100</f>
        <v>10</v>
      </c>
      <c r="J30" s="63">
        <f>F28/10</f>
        <v>1468112</v>
      </c>
      <c r="M30" s="82">
        <f>F31+F32</f>
        <v>13213008</v>
      </c>
      <c r="N30" s="83" t="s">
        <v>47</v>
      </c>
    </row>
    <row r="31" spans="1:13" s="13" customFormat="1" ht="13.5" thickBot="1">
      <c r="A31" s="91" t="s">
        <v>41</v>
      </c>
      <c r="B31" s="92"/>
      <c r="C31" s="92"/>
      <c r="D31" s="92"/>
      <c r="E31" s="93"/>
      <c r="F31" s="89">
        <v>734056</v>
      </c>
      <c r="G31" s="90"/>
      <c r="I31" s="72">
        <f>F29+F30+F31+F32</f>
        <v>14681120</v>
      </c>
      <c r="J31" s="13">
        <f>(F28-G42)*0.1</f>
        <v>1375353.8</v>
      </c>
      <c r="M31" s="84">
        <f>M30/9*10</f>
        <v>14681120</v>
      </c>
    </row>
    <row r="32" spans="1:11" s="13" customFormat="1" ht="13.5" thickBot="1">
      <c r="A32" s="91" t="s">
        <v>40</v>
      </c>
      <c r="B32" s="92"/>
      <c r="C32" s="92"/>
      <c r="D32" s="92"/>
      <c r="E32" s="92"/>
      <c r="F32" s="89">
        <v>12478952</v>
      </c>
      <c r="G32" s="90"/>
      <c r="J32" s="54"/>
      <c r="K32" s="55"/>
    </row>
    <row r="33" spans="1:7" s="13" customFormat="1" ht="4.5" customHeight="1" thickBot="1">
      <c r="A33" s="14"/>
      <c r="B33" s="15"/>
      <c r="C33" s="15"/>
      <c r="D33" s="15"/>
      <c r="E33" s="15"/>
      <c r="F33" s="61"/>
      <c r="G33" s="62"/>
    </row>
    <row r="34" spans="1:13" s="13" customFormat="1" ht="13.5" thickBot="1">
      <c r="A34" s="14" t="s">
        <v>13</v>
      </c>
      <c r="B34" s="15"/>
      <c r="C34" s="15"/>
      <c r="D34" s="15"/>
      <c r="E34" s="15"/>
      <c r="F34" s="89">
        <v>13003278</v>
      </c>
      <c r="G34" s="90"/>
      <c r="I34" s="84">
        <f>F36+F38+F40</f>
        <v>13003278</v>
      </c>
      <c r="M34" s="63"/>
    </row>
    <row r="35" spans="1:9" s="13" customFormat="1" ht="4.5" customHeight="1" thickBot="1">
      <c r="A35" s="14"/>
      <c r="B35" s="15"/>
      <c r="C35" s="15"/>
      <c r="D35" s="15"/>
      <c r="E35" s="15"/>
      <c r="F35" s="61"/>
      <c r="G35" s="62"/>
      <c r="I35" s="63"/>
    </row>
    <row r="36" spans="1:9" s="13" customFormat="1" ht="13.5" thickBot="1">
      <c r="A36" s="18" t="s">
        <v>5</v>
      </c>
      <c r="B36" s="112" t="s">
        <v>45</v>
      </c>
      <c r="C36" s="92"/>
      <c r="D36" s="92"/>
      <c r="E36" s="92"/>
      <c r="F36" s="89">
        <v>7340560</v>
      </c>
      <c r="G36" s="90"/>
      <c r="I36" s="63">
        <f>F28/2</f>
        <v>7340560</v>
      </c>
    </row>
    <row r="37" spans="1:9" s="13" customFormat="1" ht="4.5" customHeight="1" thickBot="1">
      <c r="A37" s="18"/>
      <c r="B37" s="16"/>
      <c r="C37" s="19"/>
      <c r="D37" s="16"/>
      <c r="E37" s="16"/>
      <c r="F37" s="61"/>
      <c r="G37" s="62"/>
      <c r="I37" s="63"/>
    </row>
    <row r="38" spans="1:10" s="13" customFormat="1" ht="13.5" thickBot="1">
      <c r="A38" s="18"/>
      <c r="B38" s="112" t="s">
        <v>14</v>
      </c>
      <c r="C38" s="92"/>
      <c r="D38" s="92"/>
      <c r="E38" s="92"/>
      <c r="F38" s="89">
        <v>1468112</v>
      </c>
      <c r="G38" s="90"/>
      <c r="I38" s="63">
        <f>F30</f>
        <v>1468112</v>
      </c>
      <c r="J38" s="63"/>
    </row>
    <row r="39" spans="1:9" s="13" customFormat="1" ht="4.5" customHeight="1" thickBot="1">
      <c r="A39" s="18"/>
      <c r="B39" s="16"/>
      <c r="C39" s="19"/>
      <c r="D39" s="16"/>
      <c r="E39" s="16"/>
      <c r="F39" s="61"/>
      <c r="G39" s="62"/>
      <c r="I39" s="63"/>
    </row>
    <row r="40" spans="1:9" s="13" customFormat="1" ht="13.5" thickBot="1">
      <c r="A40" s="18"/>
      <c r="B40" s="23" t="s">
        <v>15</v>
      </c>
      <c r="C40" s="15"/>
      <c r="D40" s="15"/>
      <c r="E40" s="15"/>
      <c r="F40" s="89">
        <f>F27</f>
        <v>4194606</v>
      </c>
      <c r="G40" s="90"/>
      <c r="I40" s="63">
        <f>F27</f>
        <v>4194606</v>
      </c>
    </row>
    <row r="41" spans="1:7" s="13" customFormat="1" ht="2.25" customHeight="1" thickBot="1">
      <c r="A41" s="18"/>
      <c r="B41" s="37"/>
      <c r="C41" s="37"/>
      <c r="D41" s="37"/>
      <c r="E41" s="37"/>
      <c r="F41" s="21"/>
      <c r="G41" s="22"/>
    </row>
    <row r="42" spans="1:13" s="13" customFormat="1" ht="53.25" customHeight="1" thickBot="1">
      <c r="A42" s="148" t="s">
        <v>32</v>
      </c>
      <c r="B42" s="149"/>
      <c r="C42" s="52" t="s">
        <v>28</v>
      </c>
      <c r="D42" s="49" t="s">
        <v>26</v>
      </c>
      <c r="E42" s="53" t="s">
        <v>33</v>
      </c>
      <c r="F42" s="50" t="s">
        <v>27</v>
      </c>
      <c r="G42" s="88">
        <v>927582</v>
      </c>
      <c r="I42" s="63"/>
      <c r="K42" s="82">
        <v>11042640</v>
      </c>
      <c r="M42" s="84">
        <f>K42*1.2*0.07</f>
        <v>927581.7600000001</v>
      </c>
    </row>
    <row r="43" spans="1:9" s="13" customFormat="1" ht="8.25" customHeight="1">
      <c r="A43" s="43"/>
      <c r="B43" s="39"/>
      <c r="C43" s="40"/>
      <c r="D43" s="41"/>
      <c r="E43" s="16"/>
      <c r="F43" s="42"/>
      <c r="G43" s="44"/>
      <c r="I43" s="36"/>
    </row>
    <row r="44" spans="1:15" s="13" customFormat="1" ht="13.5" thickBot="1">
      <c r="A44" s="45" t="s">
        <v>16</v>
      </c>
      <c r="B44" s="46"/>
      <c r="C44" s="46"/>
      <c r="D44" s="46"/>
      <c r="E44" s="46"/>
      <c r="F44" s="47"/>
      <c r="G44" s="48"/>
      <c r="O44" s="13" t="s">
        <v>24</v>
      </c>
    </row>
    <row r="45" spans="1:15" s="13" customFormat="1" ht="13.5" thickBot="1">
      <c r="A45" s="18"/>
      <c r="B45" s="16"/>
      <c r="C45" s="16"/>
      <c r="D45" s="16"/>
      <c r="E45" s="16"/>
      <c r="F45" s="25" t="s">
        <v>20</v>
      </c>
      <c r="G45" s="20" t="s">
        <v>21</v>
      </c>
      <c r="O45" s="13" t="s">
        <v>25</v>
      </c>
    </row>
    <row r="46" spans="1:15" s="13" customFormat="1" ht="15" customHeight="1" thickBot="1">
      <c r="A46" s="18"/>
      <c r="B46" s="16"/>
      <c r="C46" s="16"/>
      <c r="D46" s="150">
        <v>2010</v>
      </c>
      <c r="E46" s="32" t="s">
        <v>6</v>
      </c>
      <c r="F46" s="65"/>
      <c r="G46" s="65"/>
      <c r="O46" s="13" t="s">
        <v>33</v>
      </c>
    </row>
    <row r="47" spans="1:15" s="13" customFormat="1" ht="12.75">
      <c r="A47" s="18"/>
      <c r="B47" s="16"/>
      <c r="C47" s="16"/>
      <c r="D47" s="151"/>
      <c r="E47" s="33" t="s">
        <v>18</v>
      </c>
      <c r="F47" s="66"/>
      <c r="G47" s="66"/>
      <c r="O47" s="13" t="s">
        <v>34</v>
      </c>
    </row>
    <row r="48" spans="1:15" s="13" customFormat="1" ht="12.75">
      <c r="A48" s="18"/>
      <c r="B48" s="16"/>
      <c r="C48" s="16"/>
      <c r="D48" s="151"/>
      <c r="E48" s="34" t="s">
        <v>19</v>
      </c>
      <c r="F48" s="67"/>
      <c r="G48" s="67"/>
      <c r="O48" s="13" t="s">
        <v>35</v>
      </c>
    </row>
    <row r="49" spans="1:7" s="13" customFormat="1" ht="14.25" customHeight="1" thickBot="1">
      <c r="A49" s="18"/>
      <c r="B49" s="16"/>
      <c r="C49" s="16"/>
      <c r="D49" s="152"/>
      <c r="E49" s="35" t="s">
        <v>23</v>
      </c>
      <c r="F49" s="68"/>
      <c r="G49" s="68"/>
    </row>
    <row r="50" spans="1:15" s="13" customFormat="1" ht="13.5" thickBot="1">
      <c r="A50" s="18"/>
      <c r="B50" s="16"/>
      <c r="C50" s="16"/>
      <c r="D50" s="16"/>
      <c r="E50" s="16"/>
      <c r="F50" s="69"/>
      <c r="G50" s="70"/>
      <c r="O50" s="13" t="s">
        <v>28</v>
      </c>
    </row>
    <row r="51" spans="1:15" s="13" customFormat="1" ht="13.5" thickBot="1">
      <c r="A51" s="18"/>
      <c r="B51" s="16"/>
      <c r="C51" s="16"/>
      <c r="D51" s="150">
        <v>2011</v>
      </c>
      <c r="E51" s="57" t="s">
        <v>6</v>
      </c>
      <c r="F51" s="75"/>
      <c r="G51" s="65"/>
      <c r="I51" s="73"/>
      <c r="J51" s="73"/>
      <c r="O51" s="13" t="s">
        <v>29</v>
      </c>
    </row>
    <row r="52" spans="1:15" s="13" customFormat="1" ht="12" customHeight="1">
      <c r="A52" s="18"/>
      <c r="B52" s="16"/>
      <c r="C52" s="16"/>
      <c r="D52" s="151"/>
      <c r="E52" s="56" t="s">
        <v>18</v>
      </c>
      <c r="F52" s="76"/>
      <c r="G52" s="66"/>
      <c r="I52" s="73">
        <f>SUM(F57:F59,F52:F54)</f>
        <v>13003278</v>
      </c>
      <c r="J52" s="73">
        <f>I52-F56</f>
        <v>0</v>
      </c>
      <c r="M52" s="80">
        <f>SUM(F52:F54)</f>
        <v>0</v>
      </c>
      <c r="O52" s="13" t="s">
        <v>30</v>
      </c>
    </row>
    <row r="53" spans="1:15" s="13" customFormat="1" ht="12.75">
      <c r="A53" s="18"/>
      <c r="B53" s="16"/>
      <c r="C53" s="16"/>
      <c r="D53" s="151"/>
      <c r="E53" s="23" t="s">
        <v>19</v>
      </c>
      <c r="F53" s="77"/>
      <c r="G53" s="71"/>
      <c r="J53" s="63">
        <f>F38-F57</f>
        <v>0</v>
      </c>
      <c r="O53" s="13" t="s">
        <v>31</v>
      </c>
    </row>
    <row r="54" spans="1:10" s="13" customFormat="1" ht="14.25" customHeight="1" thickBot="1">
      <c r="A54" s="18"/>
      <c r="B54" s="16"/>
      <c r="C54" s="16"/>
      <c r="D54" s="152"/>
      <c r="E54" s="58" t="s">
        <v>23</v>
      </c>
      <c r="F54" s="78"/>
      <c r="G54" s="68"/>
      <c r="I54" s="80">
        <f>F51+F56</f>
        <v>13003278</v>
      </c>
      <c r="J54" s="63">
        <f>F36-F58</f>
        <v>0</v>
      </c>
    </row>
    <row r="55" spans="1:10" s="13" customFormat="1" ht="12" customHeight="1" thickBot="1">
      <c r="A55" s="18"/>
      <c r="B55" s="16"/>
      <c r="C55" s="16"/>
      <c r="D55" s="30"/>
      <c r="E55" s="26"/>
      <c r="F55" s="79"/>
      <c r="G55" s="22"/>
      <c r="J55" s="63">
        <f>F40-F59</f>
        <v>0</v>
      </c>
    </row>
    <row r="56" spans="1:13" s="13" customFormat="1" ht="13.5" thickBot="1">
      <c r="A56" s="18"/>
      <c r="B56" s="16"/>
      <c r="C56" s="16"/>
      <c r="D56" s="150">
        <v>2012</v>
      </c>
      <c r="E56" s="32" t="s">
        <v>6</v>
      </c>
      <c r="F56" s="81">
        <v>13003278</v>
      </c>
      <c r="G56" s="25"/>
      <c r="M56" s="80">
        <f>SUM(F57:F59)</f>
        <v>13003278</v>
      </c>
    </row>
    <row r="57" spans="1:9" s="13" customFormat="1" ht="12.75">
      <c r="A57" s="18"/>
      <c r="B57" s="16"/>
      <c r="C57" s="16"/>
      <c r="D57" s="151"/>
      <c r="E57" s="31" t="s">
        <v>18</v>
      </c>
      <c r="F57" s="85">
        <v>1468112</v>
      </c>
      <c r="G57" s="24"/>
      <c r="I57" s="63">
        <f>F52+F57</f>
        <v>1468112</v>
      </c>
    </row>
    <row r="58" spans="1:9" s="13" customFormat="1" ht="12.75">
      <c r="A58" s="18"/>
      <c r="B58" s="16"/>
      <c r="C58" s="16"/>
      <c r="D58" s="151"/>
      <c r="E58" s="27" t="s">
        <v>19</v>
      </c>
      <c r="F58" s="86">
        <v>7340560</v>
      </c>
      <c r="G58" s="28"/>
      <c r="I58" s="63">
        <f>F53+F58</f>
        <v>7340560</v>
      </c>
    </row>
    <row r="59" spans="1:9" s="13" customFormat="1" ht="12.75" customHeight="1" thickBot="1">
      <c r="A59" s="18"/>
      <c r="B59" s="16"/>
      <c r="C59" s="16"/>
      <c r="D59" s="152"/>
      <c r="E59" s="35" t="s">
        <v>23</v>
      </c>
      <c r="F59" s="87">
        <v>4194606</v>
      </c>
      <c r="G59" s="29"/>
      <c r="I59" s="63">
        <f>F54+F59</f>
        <v>4194606</v>
      </c>
    </row>
    <row r="60" spans="1:7" s="13" customFormat="1" ht="12.75">
      <c r="A60" s="18"/>
      <c r="B60" s="16"/>
      <c r="C60" s="16"/>
      <c r="D60" s="16"/>
      <c r="E60" s="16"/>
      <c r="F60" s="21"/>
      <c r="G60" s="22"/>
    </row>
    <row r="61" spans="1:7" s="13" customFormat="1" ht="12.75">
      <c r="A61" s="18"/>
      <c r="B61" s="16"/>
      <c r="C61" s="16"/>
      <c r="D61" s="16"/>
      <c r="E61" s="16"/>
      <c r="F61" s="21"/>
      <c r="G61" s="22"/>
    </row>
    <row r="62" spans="1:7" ht="4.5" customHeight="1">
      <c r="A62" s="6"/>
      <c r="B62" s="7"/>
      <c r="C62" s="7"/>
      <c r="D62" s="7"/>
      <c r="E62" s="7"/>
      <c r="F62" s="16"/>
      <c r="G62" s="17"/>
    </row>
    <row r="63" spans="1:7" ht="12.75">
      <c r="A63" s="4" t="s">
        <v>7</v>
      </c>
      <c r="B63" s="5"/>
      <c r="C63" s="10"/>
      <c r="D63" s="7"/>
      <c r="E63" s="7"/>
      <c r="F63" s="118">
        <v>2012</v>
      </c>
      <c r="G63" s="120"/>
    </row>
    <row r="64" spans="1:7" ht="4.5" customHeight="1">
      <c r="A64" s="6"/>
      <c r="B64" s="7"/>
      <c r="C64" s="7"/>
      <c r="D64" s="7"/>
      <c r="E64" s="7"/>
      <c r="F64" s="16"/>
      <c r="G64" s="17"/>
    </row>
    <row r="65" spans="1:7" ht="12.75">
      <c r="A65" s="4" t="s">
        <v>8</v>
      </c>
      <c r="B65" s="5"/>
      <c r="C65" s="5"/>
      <c r="D65" s="5"/>
      <c r="E65" s="139" t="s">
        <v>50</v>
      </c>
      <c r="F65" s="140"/>
      <c r="G65" s="141"/>
    </row>
    <row r="66" spans="1:7" ht="12.75">
      <c r="A66" s="129"/>
      <c r="B66" s="130"/>
      <c r="C66" s="130"/>
      <c r="D66" s="131"/>
      <c r="E66" s="142"/>
      <c r="F66" s="143"/>
      <c r="G66" s="144"/>
    </row>
    <row r="67" spans="1:7" ht="12.75">
      <c r="A67" s="132"/>
      <c r="B67" s="133"/>
      <c r="C67" s="133"/>
      <c r="D67" s="134"/>
      <c r="E67" s="142"/>
      <c r="F67" s="143"/>
      <c r="G67" s="144"/>
    </row>
    <row r="68" spans="1:7" ht="12.75">
      <c r="A68" s="132"/>
      <c r="B68" s="133"/>
      <c r="C68" s="133"/>
      <c r="D68" s="134"/>
      <c r="E68" s="142"/>
      <c r="F68" s="143"/>
      <c r="G68" s="144"/>
    </row>
    <row r="69" spans="1:7" ht="13.5" thickBot="1">
      <c r="A69" s="135"/>
      <c r="B69" s="136"/>
      <c r="C69" s="136"/>
      <c r="D69" s="137"/>
      <c r="E69" s="145"/>
      <c r="F69" s="146"/>
      <c r="G69" s="147"/>
    </row>
    <row r="70" spans="1:7" ht="29.25" customHeight="1">
      <c r="A70" s="138"/>
      <c r="B70" s="138"/>
      <c r="C70" s="138"/>
      <c r="D70" s="138"/>
      <c r="E70" s="138"/>
      <c r="F70" s="138"/>
      <c r="G70" s="138"/>
    </row>
    <row r="71" ht="12.75">
      <c r="A71" s="51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38">
    <mergeCell ref="F34:G34"/>
    <mergeCell ref="D51:D54"/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C22:G22"/>
    <mergeCell ref="A29:E29"/>
    <mergeCell ref="C16:G16"/>
    <mergeCell ref="A18:D18"/>
    <mergeCell ref="F18:G18"/>
    <mergeCell ref="D21:G21"/>
    <mergeCell ref="C20:G20"/>
    <mergeCell ref="A21:C21"/>
    <mergeCell ref="E24:G24"/>
    <mergeCell ref="A2:G2"/>
    <mergeCell ref="C4:G5"/>
    <mergeCell ref="C11:G14"/>
    <mergeCell ref="C7:G9"/>
    <mergeCell ref="B36:E36"/>
    <mergeCell ref="F26:G26"/>
    <mergeCell ref="A31:E31"/>
    <mergeCell ref="F36:G36"/>
    <mergeCell ref="F29:G29"/>
    <mergeCell ref="F28:G28"/>
    <mergeCell ref="F27:G27"/>
    <mergeCell ref="A26:E26"/>
    <mergeCell ref="A30:E30"/>
    <mergeCell ref="F31:G31"/>
    <mergeCell ref="A32:E32"/>
    <mergeCell ref="F32:G32"/>
    <mergeCell ref="F30:G30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4330708661417323" bottom="0.4330708661417323" header="0.31496062992125984" footer="0.31496062992125984"/>
  <pageSetup fitToHeight="1" fitToWidth="1" horizontalDpi="600" verticalDpi="600" orientation="portrait" paperSize="9" scale="87" r:id="rId1"/>
  <headerFooter scaleWithDoc="0" alignWithMargins="0">
    <oddHeader>&amp;R&amp;12Příloha mat. č. 265/ZK/11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kulichova</cp:lastModifiedBy>
  <cp:lastPrinted>2011-06-08T13:45:39Z</cp:lastPrinted>
  <dcterms:created xsi:type="dcterms:W3CDTF">2007-09-24T07:15:17Z</dcterms:created>
  <dcterms:modified xsi:type="dcterms:W3CDTF">2011-06-08T13:45:44Z</dcterms:modified>
  <cp:category/>
  <cp:version/>
  <cp:contentType/>
  <cp:contentStatus/>
</cp:coreProperties>
</file>