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465" windowWidth="4950" windowHeight="5325" tabRatio="400" activeTab="0"/>
  </bookViews>
  <sheets>
    <sheet name="SUMÁŘ" sheetId="1" r:id="rId1"/>
    <sheet name="DON" sheetId="2" r:id="rId2"/>
    <sheet name="JKF" sheetId="3" r:id="rId3"/>
    <sheet name="JVK" sheetId="4" r:id="rId4"/>
    <sheet name="JčM" sheetId="5" r:id="rId5"/>
    <sheet name="AJG" sheetId="6" r:id="rId6"/>
    <sheet name="ČK" sheetId="7" r:id="rId7"/>
    <sheet name="JH" sheetId="8" r:id="rId8"/>
    <sheet name="Písek" sheetId="9" r:id="rId9"/>
    <sheet name="PT" sheetId="10" r:id="rId10"/>
    <sheet name="STR" sheetId="11" r:id="rId11"/>
    <sheet name="HaP" sheetId="12" r:id="rId12"/>
    <sheet name="ZOO" sheetId="13" r:id="rId13"/>
  </sheets>
  <definedNames/>
  <calcPr fullCalcOnLoad="1"/>
</workbook>
</file>

<file path=xl/sharedStrings.xml><?xml version="1.0" encoding="utf-8"?>
<sst xmlns="http://schemas.openxmlformats.org/spreadsheetml/2006/main" count="587" uniqueCount="63">
  <si>
    <t>Název organizace:</t>
  </si>
  <si>
    <t>Prácheňské muzeum v Písku</t>
  </si>
  <si>
    <t>Paragrafy rozpočtové skladby:</t>
  </si>
  <si>
    <t>řádek</t>
  </si>
  <si>
    <t>Ukazatel</t>
  </si>
  <si>
    <t>N Á K L A D Y</t>
  </si>
  <si>
    <t>Spotřeba materiálu</t>
  </si>
  <si>
    <t>Spotřeba potravin</t>
  </si>
  <si>
    <t>Spotřeba energie</t>
  </si>
  <si>
    <t>Opravy a udržování</t>
  </si>
  <si>
    <t>Cestovné</t>
  </si>
  <si>
    <t>Ostatní služby</t>
  </si>
  <si>
    <t>Mzdové náklady</t>
  </si>
  <si>
    <t xml:space="preserve">          OON</t>
  </si>
  <si>
    <t>Zákonné sociální náklady</t>
  </si>
  <si>
    <t>Daně a poplatky</t>
  </si>
  <si>
    <t>Jiné ostatní náklady</t>
  </si>
  <si>
    <t>Daň z příjmů</t>
  </si>
  <si>
    <t>Ostatní náklady</t>
  </si>
  <si>
    <t>V Ý N O S Y</t>
  </si>
  <si>
    <t>Tržby za vlastní výrobky</t>
  </si>
  <si>
    <t>Tržby z prodeje služeb</t>
  </si>
  <si>
    <t>Úroky</t>
  </si>
  <si>
    <t>Jiné ostatní výnosy</t>
  </si>
  <si>
    <t>Tržby z prodeje materiálu</t>
  </si>
  <si>
    <t>Ostatní výnosy</t>
  </si>
  <si>
    <t>Příspěvek na provoz</t>
  </si>
  <si>
    <t>Doplňkové údaje:</t>
  </si>
  <si>
    <t>Dotace na investice</t>
  </si>
  <si>
    <t>Použití investičního fondu</t>
  </si>
  <si>
    <t>Použití rezervního fondu</t>
  </si>
  <si>
    <t>Použití fondu odměn</t>
  </si>
  <si>
    <t>Jihočeské muzeum v Českých Budějovicích</t>
  </si>
  <si>
    <t xml:space="preserve">                        OON</t>
  </si>
  <si>
    <t>Odpisy dlouhodobého majetku</t>
  </si>
  <si>
    <t>Tržby z dlouhodobého majetku</t>
  </si>
  <si>
    <t>Hospodářský výsledek po zdanění</t>
  </si>
  <si>
    <t>Průměrný měsíční plat v Kč</t>
  </si>
  <si>
    <t>Muzeum Jindřichohradecka</t>
  </si>
  <si>
    <t>Tržby za zboží</t>
  </si>
  <si>
    <t>Tržby z prodeje mov.majetku</t>
  </si>
  <si>
    <t>v tis. Kč</t>
  </si>
  <si>
    <t xml:space="preserve"> v tom:platy zaměstnanců</t>
  </si>
  <si>
    <t xml:space="preserve">Muzeum středního Pootaví Strakonice </t>
  </si>
  <si>
    <t>Prachatické muzeum</t>
  </si>
  <si>
    <t xml:space="preserve">Název organizace: </t>
  </si>
  <si>
    <t>Divadlo Oskara Nedbala Tábor</t>
  </si>
  <si>
    <t>Hvězdárna a planetárium ČB s pobočkou na Kleti</t>
  </si>
  <si>
    <t>Sumář za zřizované organizace kultury</t>
  </si>
  <si>
    <t>Jihočeská komorní filharmonie České Budějovice</t>
  </si>
  <si>
    <t>Jihočeská vědecká knihovna v Českých Budějovicích</t>
  </si>
  <si>
    <t>Alšova jihočeská galerie v Hluboké nad Vltavou</t>
  </si>
  <si>
    <t>Regionální muzeum v Českém Krumlově</t>
  </si>
  <si>
    <t>Zoologická zahrada Ohrada Hluboká nad Vltavou</t>
  </si>
  <si>
    <t>Průměrný evid. počet zaměstnanců</t>
  </si>
  <si>
    <t>Sociální a zdravotní pojištění</t>
  </si>
  <si>
    <t>Vysvětlující komentář:</t>
  </si>
  <si>
    <t>VYBRANÉ UKAZATELE PŘÍSPĚVKOVÝCH ORGANIZACÍ - ROK 2009</t>
  </si>
  <si>
    <t>Skutečnost
rok 2007</t>
  </si>
  <si>
    <t>Rozpočet             rok 2008</t>
  </si>
  <si>
    <t>Skutečnost
1. - 6. 2008</t>
  </si>
  <si>
    <t>Návrh         rok 2009</t>
  </si>
  <si>
    <t xml:space="preserve">1.500 tis. Kč v příspěvku na provoz v roce 2009 bude účelově použito na spoluúčasti v grantové politice nebo přímo k financování akvizic sbírkových předmětů
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</si>
</sst>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;[Red]\-#,##0;&quot;  &quot;"/>
    <numFmt numFmtId="181" formatCode="0.0"/>
    <numFmt numFmtId="182" formatCode="#,##0.000"/>
    <numFmt numFmtId="183" formatCode="_-* #,##0.0\ _K_č_-;\-* #,##0.0\ _K_č_-;_-* &quot;-&quot;??\ _K_č_-;_-@_-"/>
    <numFmt numFmtId="184" formatCode="#,##0.00_ ;\-#,##0.00\ "/>
    <numFmt numFmtId="185" formatCode="#,##0.0000"/>
    <numFmt numFmtId="186" formatCode="#,##0.00\ _K_č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sz val="10"/>
      <color indexed="8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10"/>
      <color indexed="10"/>
      <name val="Times New Roman CE"/>
      <family val="1"/>
    </font>
    <font>
      <i/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imes New Roman CE"/>
      <family val="1"/>
    </font>
    <font>
      <sz val="10"/>
      <name val="Arial"/>
      <family val="2"/>
    </font>
    <font>
      <sz val="12"/>
      <name val="Solpera"/>
      <family val="0"/>
    </font>
    <font>
      <sz val="12"/>
      <name val="Courier New"/>
      <family val="3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2" applyFont="1" applyFill="1" applyAlignment="1">
      <alignment vertical="center"/>
      <protection/>
    </xf>
    <xf numFmtId="0" fontId="3" fillId="0" borderId="0" xfId="20" applyFont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Fill="1" applyAlignment="1" applyProtection="1">
      <alignment vertical="center"/>
      <protection locked="0"/>
    </xf>
    <xf numFmtId="10" fontId="6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right" vertical="center"/>
      <protection locked="0"/>
    </xf>
    <xf numFmtId="10" fontId="6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10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0" fontId="3" fillId="0" borderId="0" xfId="22" applyNumberFormat="1" applyFont="1" applyFill="1" applyAlignment="1">
      <alignment vertical="center"/>
      <protection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/>
    </xf>
    <xf numFmtId="14" fontId="9" fillId="0" borderId="0" xfId="0" applyNumberFormat="1" applyFont="1" applyFill="1" applyBorder="1" applyAlignment="1">
      <alignment/>
    </xf>
    <xf numFmtId="14" fontId="5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3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10" fontId="3" fillId="0" borderId="0" xfId="22" applyNumberFormat="1" applyFont="1" applyFill="1" applyAlignment="1">
      <alignment horizontal="center" vertical="center"/>
      <protection/>
    </xf>
    <xf numFmtId="0" fontId="3" fillId="0" borderId="0" xfId="22" applyFont="1" applyFill="1" applyAlignment="1">
      <alignment horizontal="center" vertical="center"/>
      <protection/>
    </xf>
    <xf numFmtId="0" fontId="5" fillId="0" borderId="0" xfId="22" applyFont="1" applyFill="1" applyAlignment="1">
      <alignment horizontal="center"/>
      <protection/>
    </xf>
    <xf numFmtId="14" fontId="5" fillId="0" borderId="0" xfId="22" applyNumberFormat="1" applyFont="1" applyFill="1" applyAlignment="1">
      <alignment horizontal="center"/>
      <protection/>
    </xf>
    <xf numFmtId="0" fontId="6" fillId="0" borderId="0" xfId="22" applyFont="1" applyFill="1" applyBorder="1" applyAlignment="1">
      <alignment/>
      <protection/>
    </xf>
    <xf numFmtId="0" fontId="6" fillId="0" borderId="0" xfId="22" applyFont="1" applyFill="1" applyBorder="1" applyAlignment="1">
      <alignment horizontal="right"/>
      <protection/>
    </xf>
    <xf numFmtId="0" fontId="8" fillId="0" borderId="0" xfId="22" applyFont="1" applyFill="1" applyBorder="1" applyAlignment="1">
      <alignment horizontal="right"/>
      <protection/>
    </xf>
    <xf numFmtId="10" fontId="3" fillId="0" borderId="0" xfId="22" applyNumberFormat="1" applyFont="1" applyFill="1" applyAlignment="1">
      <alignment/>
      <protection/>
    </xf>
    <xf numFmtId="0" fontId="3" fillId="0" borderId="0" xfId="22" applyFont="1" applyFill="1" applyAlignment="1">
      <alignment/>
      <protection/>
    </xf>
    <xf numFmtId="0" fontId="5" fillId="0" borderId="0" xfId="22" applyFont="1" applyFill="1" applyAlignment="1">
      <alignment/>
      <protection/>
    </xf>
    <xf numFmtId="0" fontId="5" fillId="0" borderId="0" xfId="22" applyFont="1" applyFill="1" applyAlignment="1">
      <alignment horizontal="left" vertical="center"/>
      <protection/>
    </xf>
    <xf numFmtId="0" fontId="5" fillId="0" borderId="0" xfId="22" applyFont="1" applyFill="1" applyAlignment="1">
      <alignment horizontal="center" vertical="center"/>
      <protection/>
    </xf>
    <xf numFmtId="0" fontId="5" fillId="0" borderId="0" xfId="22" applyFont="1" applyFill="1" applyAlignment="1">
      <alignment vertical="center" wrapText="1"/>
      <protection/>
    </xf>
    <xf numFmtId="0" fontId="9" fillId="0" borderId="0" xfId="22" applyFont="1" applyFill="1" applyAlignment="1">
      <alignment vertical="center"/>
      <protection/>
    </xf>
    <xf numFmtId="0" fontId="5" fillId="0" borderId="0" xfId="22" applyFont="1" applyFill="1" applyAlignment="1">
      <alignment vertical="center"/>
      <protection/>
    </xf>
    <xf numFmtId="0" fontId="7" fillId="0" borderId="0" xfId="22" applyFont="1" applyFill="1" applyAlignment="1">
      <alignment horizontal="left" vertical="center"/>
      <protection/>
    </xf>
    <xf numFmtId="0" fontId="7" fillId="0" borderId="0" xfId="22" applyFont="1" applyFill="1" applyAlignment="1">
      <alignment vertical="center"/>
      <protection/>
    </xf>
    <xf numFmtId="0" fontId="8" fillId="0" borderId="0" xfId="22" applyFont="1" applyFill="1" applyAlignment="1">
      <alignment vertical="center"/>
      <protection/>
    </xf>
    <xf numFmtId="10" fontId="6" fillId="0" borderId="0" xfId="22" applyNumberFormat="1" applyFont="1" applyFill="1" applyAlignment="1">
      <alignment vertical="center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horizontal="center" vertical="center"/>
      <protection/>
    </xf>
    <xf numFmtId="0" fontId="3" fillId="0" borderId="0" xfId="20" applyFont="1" applyFill="1" applyAlignment="1">
      <alignment horizontal="center" vertical="center"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horizontal="center"/>
      <protection/>
    </xf>
    <xf numFmtId="0" fontId="6" fillId="0" borderId="0" xfId="20" applyFont="1" applyFill="1" applyBorder="1" applyAlignment="1">
      <alignment/>
      <protection/>
    </xf>
    <xf numFmtId="0" fontId="3" fillId="0" borderId="0" xfId="20" applyFont="1" applyFill="1" applyBorder="1" applyAlignment="1">
      <alignment horizontal="right"/>
      <protection/>
    </xf>
    <xf numFmtId="0" fontId="4" fillId="0" borderId="0" xfId="20" applyFont="1" applyFill="1" applyBorder="1" applyAlignment="1">
      <alignment horizontal="right"/>
      <protection/>
    </xf>
    <xf numFmtId="0" fontId="3" fillId="0" borderId="0" xfId="20" applyFont="1" applyFill="1" applyAlignment="1">
      <alignment/>
      <protection/>
    </xf>
    <xf numFmtId="0" fontId="5" fillId="0" borderId="0" xfId="20" applyFont="1" applyFill="1" applyAlignment="1">
      <alignment/>
      <protection/>
    </xf>
    <xf numFmtId="0" fontId="5" fillId="0" borderId="0" xfId="20" applyFont="1" applyFill="1" applyAlignment="1">
      <alignment horizontal="left" vertical="center"/>
      <protection/>
    </xf>
    <xf numFmtId="0" fontId="5" fillId="0" borderId="0" xfId="20" applyFont="1" applyFill="1" applyAlignment="1">
      <alignment vertical="center" wrapText="1"/>
      <protection/>
    </xf>
    <xf numFmtId="0" fontId="9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7" fillId="0" borderId="0" xfId="20" applyFont="1" applyFill="1" applyAlignment="1">
      <alignment horizontal="left" vertical="center"/>
      <protection/>
    </xf>
    <xf numFmtId="0" fontId="7" fillId="0" borderId="0" xfId="20" applyFont="1" applyFill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" fontId="5" fillId="0" borderId="0" xfId="0" applyNumberFormat="1" applyFont="1" applyFill="1" applyAlignment="1">
      <alignment vertical="center" wrapText="1"/>
    </xf>
    <xf numFmtId="10" fontId="4" fillId="0" borderId="0" xfId="0" applyNumberFormat="1" applyFont="1" applyFill="1" applyAlignment="1">
      <alignment vertical="center"/>
    </xf>
    <xf numFmtId="10" fontId="4" fillId="0" borderId="0" xfId="0" applyNumberFormat="1" applyFont="1" applyFill="1" applyAlignment="1">
      <alignment vertical="center" wrapText="1"/>
    </xf>
    <xf numFmtId="10" fontId="4" fillId="0" borderId="0" xfId="0" applyNumberFormat="1" applyFont="1" applyFill="1" applyBorder="1" applyAlignment="1">
      <alignment horizontal="left"/>
    </xf>
    <xf numFmtId="10" fontId="8" fillId="0" borderId="0" xfId="0" applyNumberFormat="1" applyFont="1" applyFill="1" applyAlignment="1">
      <alignment vertical="center"/>
    </xf>
    <xf numFmtId="10" fontId="7" fillId="0" borderId="0" xfId="0" applyNumberFormat="1" applyFont="1" applyFill="1" applyAlignment="1">
      <alignment vertical="center"/>
    </xf>
    <xf numFmtId="10" fontId="3" fillId="0" borderId="0" xfId="0" applyNumberFormat="1" applyFont="1" applyAlignment="1">
      <alignment/>
    </xf>
    <xf numFmtId="10" fontId="6" fillId="0" borderId="0" xfId="22" applyNumberFormat="1" applyFont="1" applyFill="1" applyAlignment="1" applyProtection="1">
      <alignment vertical="center"/>
      <protection locked="0"/>
    </xf>
    <xf numFmtId="10" fontId="6" fillId="0" borderId="0" xfId="22" applyNumberFormat="1" applyFont="1" applyFill="1" applyAlignment="1" applyProtection="1">
      <alignment horizontal="right" vertical="center"/>
      <protection locked="0"/>
    </xf>
    <xf numFmtId="10" fontId="3" fillId="0" borderId="0" xfId="22" applyNumberFormat="1" applyFont="1" applyFill="1" applyBorder="1" applyAlignment="1">
      <alignment horizontal="center" vertical="center"/>
      <protection/>
    </xf>
    <xf numFmtId="10" fontId="3" fillId="0" borderId="0" xfId="22" applyNumberFormat="1" applyFont="1" applyFill="1" applyBorder="1" applyAlignment="1">
      <alignment horizontal="left"/>
      <protection/>
    </xf>
    <xf numFmtId="10" fontId="5" fillId="0" borderId="0" xfId="22" applyNumberFormat="1" applyFont="1" applyFill="1" applyAlignment="1">
      <alignment vertical="center"/>
      <protection/>
    </xf>
    <xf numFmtId="10" fontId="7" fillId="0" borderId="0" xfId="22" applyNumberFormat="1" applyFont="1" applyFill="1" applyAlignment="1">
      <alignment vertical="center"/>
      <protection/>
    </xf>
    <xf numFmtId="10" fontId="5" fillId="0" borderId="0" xfId="0" applyNumberFormat="1" applyFont="1" applyFill="1" applyAlignment="1">
      <alignment horizontal="center" vertical="center"/>
    </xf>
    <xf numFmtId="10" fontId="6" fillId="0" borderId="0" xfId="20" applyNumberFormat="1" applyFont="1" applyFill="1" applyAlignment="1" applyProtection="1">
      <alignment vertical="center"/>
      <protection locked="0"/>
    </xf>
    <xf numFmtId="10" fontId="6" fillId="0" borderId="0" xfId="20" applyNumberFormat="1" applyFont="1" applyFill="1" applyAlignment="1" applyProtection="1">
      <alignment horizontal="right" vertical="center"/>
      <protection locked="0"/>
    </xf>
    <xf numFmtId="10" fontId="3" fillId="0" borderId="0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Fill="1" applyAlignment="1">
      <alignment vertical="center"/>
      <protection/>
    </xf>
    <xf numFmtId="10" fontId="7" fillId="0" borderId="0" xfId="20" applyNumberFormat="1" applyFont="1" applyFill="1" applyAlignment="1">
      <alignment vertical="center"/>
      <protection/>
    </xf>
    <xf numFmtId="10" fontId="4" fillId="0" borderId="0" xfId="0" applyNumberFormat="1" applyFont="1" applyAlignment="1">
      <alignment vertical="center"/>
    </xf>
    <xf numFmtId="10" fontId="4" fillId="0" borderId="0" xfId="0" applyNumberFormat="1" applyFont="1" applyAlignment="1">
      <alignment/>
    </xf>
    <xf numFmtId="10" fontId="8" fillId="0" borderId="0" xfId="0" applyNumberFormat="1" applyFont="1" applyAlignment="1">
      <alignment vertical="center"/>
    </xf>
    <xf numFmtId="10" fontId="9" fillId="0" borderId="0" xfId="0" applyNumberFormat="1" applyFont="1" applyFill="1" applyAlignment="1">
      <alignment vertical="center"/>
    </xf>
    <xf numFmtId="10" fontId="4" fillId="0" borderId="0" xfId="0" applyNumberFormat="1" applyFont="1" applyAlignment="1">
      <alignment/>
    </xf>
    <xf numFmtId="4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10" fontId="3" fillId="0" borderId="0" xfId="0" applyNumberFormat="1" applyFont="1" applyFill="1" applyAlignment="1">
      <alignment horizontal="center" vertical="center"/>
    </xf>
    <xf numFmtId="1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10" fontId="3" fillId="0" borderId="0" xfId="0" applyNumberFormat="1" applyFont="1" applyFill="1" applyAlignment="1">
      <alignment horizontal="left" vertical="center"/>
    </xf>
    <xf numFmtId="10" fontId="3" fillId="0" borderId="0" xfId="0" applyNumberFormat="1" applyFont="1" applyFill="1" applyAlignment="1">
      <alignment/>
    </xf>
    <xf numFmtId="4" fontId="10" fillId="0" borderId="1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5" fillId="0" borderId="0" xfId="0" applyFont="1" applyAlignment="1">
      <alignment/>
    </xf>
    <xf numFmtId="0" fontId="16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9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22" applyFont="1" applyFill="1" applyAlignment="1" applyProtection="1">
      <alignment vertical="center"/>
      <protection locked="0"/>
    </xf>
    <xf numFmtId="0" fontId="14" fillId="0" borderId="0" xfId="22" applyFont="1" applyFill="1" applyAlignment="1" applyProtection="1">
      <alignment vertical="center"/>
      <protection locked="0"/>
    </xf>
    <xf numFmtId="0" fontId="16" fillId="0" borderId="0" xfId="22" applyFont="1" applyFill="1" applyAlignment="1" applyProtection="1">
      <alignment vertical="center"/>
      <protection locked="0"/>
    </xf>
    <xf numFmtId="0" fontId="13" fillId="0" borderId="0" xfId="22" applyFont="1" applyFill="1" applyAlignment="1" applyProtection="1">
      <alignment horizontal="left" vertical="center"/>
      <protection locked="0"/>
    </xf>
    <xf numFmtId="0" fontId="14" fillId="0" borderId="0" xfId="22" applyFont="1" applyFill="1" applyAlignment="1" applyProtection="1">
      <alignment horizontal="center" vertical="center"/>
      <protection locked="0"/>
    </xf>
    <xf numFmtId="0" fontId="14" fillId="0" borderId="0" xfId="22" applyFont="1" applyFill="1" applyAlignment="1" applyProtection="1">
      <alignment horizontal="right" vertical="center"/>
      <protection locked="0"/>
    </xf>
    <xf numFmtId="0" fontId="13" fillId="0" borderId="0" xfId="22" applyFont="1" applyFill="1" applyBorder="1" applyAlignment="1" applyProtection="1">
      <alignment horizontal="left" vertical="center"/>
      <protection locked="0"/>
    </xf>
    <xf numFmtId="9" fontId="14" fillId="0" borderId="0" xfId="2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3" fillId="0" borderId="0" xfId="20" applyFont="1" applyFill="1" applyAlignment="1" applyProtection="1">
      <alignment vertical="center"/>
      <protection locked="0"/>
    </xf>
    <xf numFmtId="0" fontId="14" fillId="0" borderId="0" xfId="20" applyFont="1" applyFill="1" applyAlignment="1" applyProtection="1">
      <alignment vertical="center"/>
      <protection locked="0"/>
    </xf>
    <xf numFmtId="0" fontId="16" fillId="0" borderId="0" xfId="20" applyFont="1" applyFill="1" applyAlignment="1" applyProtection="1">
      <alignment vertical="center"/>
      <protection locked="0"/>
    </xf>
    <xf numFmtId="0" fontId="13" fillId="0" borderId="0" xfId="20" applyFont="1" applyFill="1" applyAlignment="1" applyProtection="1">
      <alignment horizontal="left" vertical="center"/>
      <protection locked="0"/>
    </xf>
    <xf numFmtId="0" fontId="14" fillId="0" borderId="0" xfId="20" applyFont="1" applyFill="1" applyAlignment="1" applyProtection="1">
      <alignment horizontal="center" vertical="center"/>
      <protection locked="0"/>
    </xf>
    <xf numFmtId="0" fontId="14" fillId="0" borderId="0" xfId="20" applyFont="1" applyFill="1" applyAlignment="1" applyProtection="1">
      <alignment horizontal="righ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 locked="0"/>
    </xf>
    <xf numFmtId="9" fontId="14" fillId="0" borderId="0" xfId="2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11" fillId="0" borderId="0" xfId="22" applyFont="1" applyFill="1" applyAlignment="1" applyProtection="1">
      <alignment horizontal="right" vertical="center"/>
      <protection locked="0"/>
    </xf>
    <xf numFmtId="0" fontId="11" fillId="0" borderId="0" xfId="20" applyFont="1" applyFill="1" applyAlignment="1" applyProtection="1">
      <alignment horizontal="right" vertical="center"/>
      <protection locked="0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4" fontId="1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2" xfId="20" applyNumberFormat="1" applyFont="1" applyFill="1" applyBorder="1" applyAlignment="1" applyProtection="1">
      <alignment horizontal="right" vertical="center" wrapText="1"/>
      <protection/>
    </xf>
    <xf numFmtId="4" fontId="10" fillId="0" borderId="1" xfId="22" applyNumberFormat="1" applyFont="1" applyFill="1" applyBorder="1" applyAlignment="1" applyProtection="1">
      <alignment horizontal="right" vertical="center" wrapText="1"/>
      <protection locked="0"/>
    </xf>
    <xf numFmtId="4" fontId="10" fillId="0" borderId="1" xfId="22" applyNumberFormat="1" applyFont="1" applyFill="1" applyBorder="1" applyAlignment="1" applyProtection="1">
      <alignment horizontal="right" vertical="center" wrapText="1"/>
      <protection/>
    </xf>
    <xf numFmtId="4" fontId="10" fillId="0" borderId="5" xfId="22" applyNumberFormat="1" applyFont="1" applyFill="1" applyBorder="1" applyAlignment="1" applyProtection="1">
      <alignment horizontal="right" vertical="center" wrapText="1"/>
      <protection locked="0"/>
    </xf>
    <xf numFmtId="4" fontId="10" fillId="0" borderId="4" xfId="22" applyNumberFormat="1" applyFont="1" applyFill="1" applyBorder="1" applyAlignment="1" applyProtection="1">
      <alignment horizontal="right" vertical="center" wrapText="1"/>
      <protection locked="0"/>
    </xf>
    <xf numFmtId="4" fontId="10" fillId="0" borderId="2" xfId="22" applyNumberFormat="1" applyFont="1" applyFill="1" applyBorder="1" applyAlignment="1" applyProtection="1">
      <alignment horizontal="right" vertical="center" wrapText="1"/>
      <protection/>
    </xf>
    <xf numFmtId="4" fontId="11" fillId="0" borderId="1" xfId="22" applyNumberFormat="1" applyFont="1" applyFill="1" applyBorder="1" applyAlignment="1" applyProtection="1">
      <alignment horizontal="right" vertical="center" wrapText="1"/>
      <protection locked="0"/>
    </xf>
    <xf numFmtId="4" fontId="10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>
      <alignment horizontal="centerContinuous" vertical="center"/>
    </xf>
    <xf numFmtId="4" fontId="19" fillId="0" borderId="2" xfId="0" applyNumberFormat="1" applyFont="1" applyFill="1" applyBorder="1" applyAlignment="1" applyProtection="1">
      <alignment horizontal="right" vertical="center" wrapText="1"/>
      <protection/>
    </xf>
    <xf numFmtId="4" fontId="19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" xfId="0" applyNumberFormat="1" applyFont="1" applyFill="1" applyBorder="1" applyAlignment="1" applyProtection="1">
      <alignment horizontal="right" vertical="center" wrapText="1"/>
      <protection/>
    </xf>
    <xf numFmtId="4" fontId="19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3" xfId="20" applyNumberFormat="1" applyFont="1" applyFill="1" applyBorder="1" applyAlignment="1" applyProtection="1">
      <alignment horizontal="right" vertical="center" wrapText="1"/>
      <protection locked="0"/>
    </xf>
    <xf numFmtId="4" fontId="10" fillId="0" borderId="1" xfId="20" applyNumberFormat="1" applyFont="1" applyFill="1" applyBorder="1" applyAlignment="1" applyProtection="1">
      <alignment horizontal="right" vertical="center" wrapText="1"/>
      <protection locked="0"/>
    </xf>
    <xf numFmtId="4" fontId="10" fillId="0" borderId="1" xfId="20" applyNumberFormat="1" applyFont="1" applyFill="1" applyBorder="1" applyAlignment="1" applyProtection="1">
      <alignment horizontal="right" vertical="center" wrapText="1"/>
      <protection/>
    </xf>
    <xf numFmtId="4" fontId="10" fillId="0" borderId="1" xfId="20" applyNumberFormat="1" applyFont="1" applyFill="1" applyBorder="1" applyAlignment="1">
      <alignment vertical="center" wrapText="1"/>
      <protection/>
    </xf>
    <xf numFmtId="4" fontId="10" fillId="0" borderId="5" xfId="20" applyNumberFormat="1" applyFont="1" applyFill="1" applyBorder="1" applyAlignment="1" applyProtection="1">
      <alignment horizontal="right" vertical="center" wrapText="1"/>
      <protection locked="0"/>
    </xf>
    <xf numFmtId="4" fontId="10" fillId="0" borderId="5" xfId="20" applyNumberFormat="1" applyFont="1" applyFill="1" applyBorder="1" applyAlignment="1">
      <alignment vertical="center" wrapText="1"/>
      <protection/>
    </xf>
    <xf numFmtId="0" fontId="21" fillId="0" borderId="1" xfId="0" applyFont="1" applyFill="1" applyBorder="1" applyAlignment="1">
      <alignment horizontal="center" vertical="center"/>
    </xf>
    <xf numFmtId="0" fontId="21" fillId="0" borderId="1" xfId="22" applyFont="1" applyFill="1" applyBorder="1" applyAlignment="1">
      <alignment horizontal="center" vertical="center"/>
      <protection/>
    </xf>
    <xf numFmtId="0" fontId="21" fillId="0" borderId="1" xfId="20" applyFont="1" applyFill="1" applyBorder="1" applyAlignment="1">
      <alignment horizontal="center" vertical="center"/>
      <protection/>
    </xf>
    <xf numFmtId="0" fontId="10" fillId="0" borderId="7" xfId="0" applyFont="1" applyFill="1" applyBorder="1" applyAlignment="1">
      <alignment vertical="center"/>
    </xf>
    <xf numFmtId="0" fontId="10" fillId="0" borderId="7" xfId="22" applyFont="1" applyFill="1" applyBorder="1" applyAlignment="1">
      <alignment vertical="center"/>
      <protection/>
    </xf>
    <xf numFmtId="0" fontId="10" fillId="0" borderId="7" xfId="20" applyFont="1" applyFill="1" applyBorder="1" applyAlignment="1">
      <alignment vertical="center"/>
      <protection/>
    </xf>
    <xf numFmtId="4" fontId="10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8" xfId="20" applyNumberFormat="1" applyFont="1" applyFill="1" applyBorder="1" applyAlignment="1" applyProtection="1">
      <alignment horizontal="right" vertical="center" wrapText="1"/>
      <protection locked="0"/>
    </xf>
    <xf numFmtId="4" fontId="10" fillId="0" borderId="8" xfId="22" applyNumberFormat="1" applyFont="1" applyFill="1" applyBorder="1" applyAlignment="1" applyProtection="1">
      <alignment horizontal="right" vertical="center" wrapText="1"/>
      <protection locked="0"/>
    </xf>
    <xf numFmtId="4" fontId="11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8" xfId="22" applyNumberFormat="1" applyFont="1" applyFill="1" applyBorder="1" applyAlignment="1" applyProtection="1">
      <alignment horizontal="right" vertical="center" wrapText="1"/>
      <protection locked="0"/>
    </xf>
    <xf numFmtId="4" fontId="11" fillId="0" borderId="8" xfId="0" applyNumberFormat="1" applyFont="1" applyFill="1" applyBorder="1" applyAlignment="1" applyProtection="1">
      <alignment horizontal="right" vertical="center"/>
      <protection locked="0"/>
    </xf>
    <xf numFmtId="4" fontId="20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8" xfId="2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20" applyNumberFormat="1" applyFont="1" applyFill="1" applyBorder="1" applyAlignment="1" applyProtection="1">
      <alignment horizontal="right" vertical="center" wrapText="1"/>
      <protection locked="0"/>
    </xf>
    <xf numFmtId="4" fontId="10" fillId="0" borderId="2" xfId="20" applyNumberFormat="1" applyFont="1" applyFill="1" applyBorder="1" applyAlignment="1" applyProtection="1">
      <alignment horizontal="right" vertical="center" wrapText="1"/>
      <protection locked="0"/>
    </xf>
    <xf numFmtId="4" fontId="19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6" xfId="20" applyNumberFormat="1" applyFont="1" applyFill="1" applyBorder="1" applyAlignment="1" applyProtection="1">
      <alignment horizontal="right" vertical="center" wrapText="1"/>
      <protection locked="0"/>
    </xf>
    <xf numFmtId="4" fontId="17" fillId="0" borderId="2" xfId="0" applyNumberFormat="1" applyFont="1" applyFill="1" applyBorder="1" applyAlignment="1">
      <alignment horizontal="left" vertical="center"/>
    </xf>
    <xf numFmtId="4" fontId="3" fillId="0" borderId="0" xfId="22" applyNumberFormat="1" applyFont="1" applyFill="1" applyAlignment="1">
      <alignment vertical="center"/>
      <protection/>
    </xf>
    <xf numFmtId="4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17" fillId="0" borderId="2" xfId="0" applyNumberFormat="1" applyFont="1" applyFill="1" applyBorder="1" applyAlignment="1">
      <alignment vertical="center"/>
    </xf>
    <xf numFmtId="4" fontId="18" fillId="0" borderId="8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  <protection/>
    </xf>
    <xf numFmtId="4" fontId="3" fillId="0" borderId="0" xfId="22" applyNumberFormat="1" applyFont="1" applyFill="1" applyBorder="1" applyAlignment="1">
      <alignment vertical="center" wrapText="1"/>
      <protection/>
    </xf>
    <xf numFmtId="4" fontId="3" fillId="0" borderId="0" xfId="22" applyNumberFormat="1" applyFont="1" applyFill="1" applyAlignment="1">
      <alignment vertical="center" wrapText="1"/>
      <protection/>
    </xf>
    <xf numFmtId="4" fontId="6" fillId="0" borderId="0" xfId="22" applyNumberFormat="1" applyFont="1" applyFill="1" applyAlignment="1">
      <alignment vertical="center"/>
      <protection/>
    </xf>
    <xf numFmtId="4" fontId="6" fillId="0" borderId="0" xfId="22" applyNumberFormat="1" applyFont="1" applyFill="1" applyBorder="1" applyAlignment="1">
      <alignment vertical="center" wrapText="1"/>
      <protection/>
    </xf>
    <xf numFmtId="4" fontId="6" fillId="0" borderId="0" xfId="22" applyNumberFormat="1" applyFont="1" applyFill="1" applyAlignment="1">
      <alignment vertical="center" wrapText="1"/>
      <protection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3" fillId="0" borderId="0" xfId="20" applyNumberFormat="1" applyFont="1" applyFill="1" applyAlignment="1">
      <alignment vertical="center"/>
      <protection/>
    </xf>
    <xf numFmtId="4" fontId="3" fillId="0" borderId="0" xfId="20" applyNumberFormat="1" applyFont="1" applyFill="1" applyBorder="1" applyAlignment="1">
      <alignment vertical="center" wrapText="1"/>
      <protection/>
    </xf>
    <xf numFmtId="4" fontId="3" fillId="0" borderId="0" xfId="20" applyNumberFormat="1" applyFont="1" applyFill="1" applyAlignment="1">
      <alignment vertical="center" wrapText="1"/>
      <protection/>
    </xf>
    <xf numFmtId="4" fontId="6" fillId="0" borderId="0" xfId="20" applyNumberFormat="1" applyFont="1" applyFill="1" applyAlignment="1">
      <alignment vertical="center"/>
      <protection/>
    </xf>
    <xf numFmtId="4" fontId="6" fillId="0" borderId="0" xfId="20" applyNumberFormat="1" applyFont="1" applyFill="1" applyBorder="1" applyAlignment="1">
      <alignment vertical="center" wrapText="1"/>
      <protection/>
    </xf>
    <xf numFmtId="4" fontId="6" fillId="0" borderId="0" xfId="20" applyNumberFormat="1" applyFont="1" applyFill="1" applyAlignment="1">
      <alignment vertical="center" wrapText="1"/>
      <protection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2" xfId="22" applyNumberFormat="1" applyFont="1" applyFill="1" applyBorder="1" applyAlignment="1">
      <alignment horizontal="center" vertical="center" wrapText="1"/>
      <protection/>
    </xf>
    <xf numFmtId="0" fontId="10" fillId="0" borderId="8" xfId="22" applyNumberFormat="1" applyFont="1" applyFill="1" applyBorder="1" applyAlignment="1">
      <alignment horizontal="center" vertical="center" wrapText="1"/>
      <protection/>
    </xf>
    <xf numFmtId="0" fontId="10" fillId="0" borderId="1" xfId="22" applyNumberFormat="1" applyFont="1" applyFill="1" applyBorder="1" applyAlignment="1">
      <alignment horizontal="center" vertical="center" wrapText="1"/>
      <protection/>
    </xf>
    <xf numFmtId="0" fontId="10" fillId="0" borderId="6" xfId="22" applyNumberFormat="1" applyFont="1" applyFill="1" applyBorder="1" applyAlignment="1">
      <alignment horizontal="center" vertical="center" wrapText="1"/>
      <protection/>
    </xf>
    <xf numFmtId="0" fontId="10" fillId="0" borderId="3" xfId="22" applyNumberFormat="1" applyFont="1" applyFill="1" applyBorder="1" applyAlignment="1">
      <alignment horizontal="center" vertical="center" wrapText="1"/>
      <protection/>
    </xf>
    <xf numFmtId="0" fontId="10" fillId="0" borderId="5" xfId="22" applyNumberFormat="1" applyFont="1" applyFill="1" applyBorder="1" applyAlignment="1">
      <alignment horizontal="center" vertical="center" wrapText="1"/>
      <protection/>
    </xf>
    <xf numFmtId="0" fontId="10" fillId="0" borderId="4" xfId="22" applyNumberFormat="1" applyFont="1" applyFill="1" applyBorder="1" applyAlignment="1">
      <alignment horizontal="center" vertical="center" wrapText="1"/>
      <protection/>
    </xf>
    <xf numFmtId="0" fontId="11" fillId="0" borderId="8" xfId="22" applyNumberFormat="1" applyFont="1" applyFill="1" applyBorder="1" applyAlignment="1">
      <alignment horizontal="center" vertical="center" wrapText="1"/>
      <protection/>
    </xf>
    <xf numFmtId="0" fontId="11" fillId="0" borderId="1" xfId="22" applyNumberFormat="1" applyFont="1" applyFill="1" applyBorder="1" applyAlignment="1">
      <alignment horizontal="center" vertical="center" wrapText="1"/>
      <protection/>
    </xf>
    <xf numFmtId="0" fontId="10" fillId="0" borderId="2" xfId="20" applyNumberFormat="1" applyFont="1" applyFill="1" applyBorder="1" applyAlignment="1">
      <alignment horizontal="center" vertical="center" wrapText="1"/>
      <protection/>
    </xf>
    <xf numFmtId="0" fontId="10" fillId="0" borderId="8" xfId="20" applyNumberFormat="1" applyFont="1" applyFill="1" applyBorder="1" applyAlignment="1">
      <alignment horizontal="center" vertical="center" wrapText="1"/>
      <protection/>
    </xf>
    <xf numFmtId="0" fontId="10" fillId="0" borderId="1" xfId="20" applyNumberFormat="1" applyFont="1" applyFill="1" applyBorder="1" applyAlignment="1">
      <alignment horizontal="center" vertical="center" wrapText="1"/>
      <protection/>
    </xf>
    <xf numFmtId="0" fontId="10" fillId="0" borderId="6" xfId="20" applyNumberFormat="1" applyFont="1" applyFill="1" applyBorder="1" applyAlignment="1">
      <alignment horizontal="center" vertical="center" wrapText="1"/>
      <protection/>
    </xf>
    <xf numFmtId="0" fontId="10" fillId="0" borderId="3" xfId="20" applyNumberFormat="1" applyFont="1" applyFill="1" applyBorder="1" applyAlignment="1">
      <alignment horizontal="center" vertical="center" wrapText="1"/>
      <protection/>
    </xf>
    <xf numFmtId="0" fontId="10" fillId="0" borderId="5" xfId="20" applyNumberFormat="1" applyFont="1" applyFill="1" applyBorder="1" applyAlignment="1">
      <alignment horizontal="center" vertical="center" wrapText="1"/>
      <protection/>
    </xf>
    <xf numFmtId="0" fontId="10" fillId="0" borderId="4" xfId="20" applyNumberFormat="1" applyFont="1" applyFill="1" applyBorder="1" applyAlignment="1">
      <alignment horizontal="center" vertical="center" wrapText="1"/>
      <protection/>
    </xf>
    <xf numFmtId="4" fontId="17" fillId="0" borderId="9" xfId="0" applyNumberFormat="1" applyFont="1" applyFill="1" applyBorder="1" applyAlignment="1">
      <alignment vertical="center"/>
    </xf>
    <xf numFmtId="0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" xfId="20" applyNumberFormat="1" applyFont="1" applyFill="1" applyBorder="1" applyAlignment="1">
      <alignment horizontal="center" vertical="center" wrapText="1"/>
      <protection/>
    </xf>
    <xf numFmtId="4" fontId="10" fillId="0" borderId="10" xfId="0" applyNumberFormat="1" applyFont="1" applyFill="1" applyBorder="1" applyAlignment="1">
      <alignment horizontal="justify" vertical="center" wrapText="1"/>
    </xf>
    <xf numFmtId="4" fontId="10" fillId="0" borderId="11" xfId="0" applyNumberFormat="1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vertical="center" wrapText="1"/>
    </xf>
    <xf numFmtId="4" fontId="10" fillId="0" borderId="18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vertical="center" wrapText="1"/>
    </xf>
    <xf numFmtId="4" fontId="17" fillId="0" borderId="2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22" applyNumberFormat="1" applyFont="1" applyFill="1" applyBorder="1" applyAlignment="1">
      <alignment horizontal="justify" vertical="center" wrapText="1"/>
      <protection/>
    </xf>
    <xf numFmtId="4" fontId="10" fillId="0" borderId="11" xfId="22" applyNumberFormat="1" applyFont="1" applyFill="1" applyBorder="1" applyAlignment="1">
      <alignment vertical="center" wrapText="1"/>
      <protection/>
    </xf>
    <xf numFmtId="4" fontId="10" fillId="0" borderId="12" xfId="22" applyNumberFormat="1" applyFont="1" applyFill="1" applyBorder="1" applyAlignment="1">
      <alignment horizontal="center" vertical="center" wrapText="1"/>
      <protection/>
    </xf>
    <xf numFmtId="4" fontId="10" fillId="0" borderId="13" xfId="22" applyNumberFormat="1" applyFont="1" applyFill="1" applyBorder="1" applyAlignment="1">
      <alignment vertical="center" wrapText="1"/>
      <protection/>
    </xf>
    <xf numFmtId="4" fontId="10" fillId="0" borderId="14" xfId="22" applyNumberFormat="1" applyFont="1" applyFill="1" applyBorder="1" applyAlignment="1">
      <alignment horizontal="center" vertical="center" wrapText="1"/>
      <protection/>
    </xf>
    <xf numFmtId="4" fontId="11" fillId="0" borderId="15" xfId="22" applyNumberFormat="1" applyFont="1" applyFill="1" applyBorder="1" applyAlignment="1">
      <alignment vertical="center" wrapText="1"/>
      <protection/>
    </xf>
    <xf numFmtId="4" fontId="10" fillId="0" borderId="16" xfId="22" applyNumberFormat="1" applyFont="1" applyFill="1" applyBorder="1" applyAlignment="1">
      <alignment horizontal="center" vertical="center" wrapText="1"/>
      <protection/>
    </xf>
    <xf numFmtId="4" fontId="11" fillId="0" borderId="17" xfId="22" applyNumberFormat="1" applyFont="1" applyFill="1" applyBorder="1" applyAlignment="1">
      <alignment vertical="center" wrapText="1"/>
      <protection/>
    </xf>
    <xf numFmtId="4" fontId="10" fillId="0" borderId="18" xfId="22" applyNumberFormat="1" applyFont="1" applyFill="1" applyBorder="1" applyAlignment="1">
      <alignment horizontal="center" vertical="center" wrapText="1"/>
      <protection/>
    </xf>
    <xf numFmtId="4" fontId="10" fillId="0" borderId="19" xfId="22" applyNumberFormat="1" applyFont="1" applyFill="1" applyBorder="1" applyAlignment="1">
      <alignment vertical="center" wrapText="1"/>
      <protection/>
    </xf>
    <xf numFmtId="4" fontId="10" fillId="0" borderId="10" xfId="22" applyNumberFormat="1" applyFont="1" applyFill="1" applyBorder="1" applyAlignment="1">
      <alignment horizontal="center" vertical="center" wrapText="1"/>
      <protection/>
    </xf>
    <xf numFmtId="4" fontId="11" fillId="0" borderId="15" xfId="20" applyNumberFormat="1" applyFont="1" applyFill="1" applyBorder="1" applyAlignment="1">
      <alignment vertical="center" wrapText="1"/>
      <protection/>
    </xf>
    <xf numFmtId="4" fontId="10" fillId="0" borderId="10" xfId="20" applyNumberFormat="1" applyFont="1" applyFill="1" applyBorder="1" applyAlignment="1">
      <alignment horizontal="justify" vertical="center" wrapText="1"/>
      <protection/>
    </xf>
    <xf numFmtId="4" fontId="10" fillId="0" borderId="11" xfId="20" applyNumberFormat="1" applyFont="1" applyFill="1" applyBorder="1" applyAlignment="1">
      <alignment vertical="center" wrapText="1"/>
      <protection/>
    </xf>
    <xf numFmtId="4" fontId="10" fillId="0" borderId="12" xfId="20" applyNumberFormat="1" applyFont="1" applyFill="1" applyBorder="1" applyAlignment="1">
      <alignment horizontal="center" vertical="center" wrapText="1"/>
      <protection/>
    </xf>
    <xf numFmtId="4" fontId="10" fillId="0" borderId="13" xfId="20" applyNumberFormat="1" applyFont="1" applyFill="1" applyBorder="1" applyAlignment="1">
      <alignment vertical="center" wrapText="1"/>
      <protection/>
    </xf>
    <xf numFmtId="4" fontId="10" fillId="0" borderId="14" xfId="20" applyNumberFormat="1" applyFont="1" applyFill="1" applyBorder="1" applyAlignment="1">
      <alignment horizontal="center" vertical="center" wrapText="1"/>
      <protection/>
    </xf>
    <xf numFmtId="4" fontId="10" fillId="0" borderId="16" xfId="20" applyNumberFormat="1" applyFont="1" applyFill="1" applyBorder="1" applyAlignment="1">
      <alignment horizontal="center" vertical="center" wrapText="1"/>
      <protection/>
    </xf>
    <xf numFmtId="4" fontId="11" fillId="0" borderId="17" xfId="20" applyNumberFormat="1" applyFont="1" applyFill="1" applyBorder="1" applyAlignment="1">
      <alignment vertical="center" wrapText="1"/>
      <protection/>
    </xf>
    <xf numFmtId="4" fontId="10" fillId="0" borderId="18" xfId="20" applyNumberFormat="1" applyFont="1" applyFill="1" applyBorder="1" applyAlignment="1">
      <alignment horizontal="center" vertical="center" wrapText="1"/>
      <protection/>
    </xf>
    <xf numFmtId="4" fontId="10" fillId="0" borderId="19" xfId="20" applyNumberFormat="1" applyFont="1" applyFill="1" applyBorder="1" applyAlignment="1">
      <alignment vertical="center" wrapText="1"/>
      <protection/>
    </xf>
    <xf numFmtId="4" fontId="10" fillId="0" borderId="10" xfId="20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vertical="center"/>
      <protection locked="0"/>
    </xf>
    <xf numFmtId="10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10" fillId="0" borderId="19" xfId="0" applyFont="1" applyFill="1" applyBorder="1" applyAlignment="1">
      <alignment vertical="center"/>
    </xf>
    <xf numFmtId="4" fontId="11" fillId="0" borderId="1" xfId="20" applyNumberFormat="1" applyFont="1" applyFill="1" applyBorder="1" applyAlignment="1">
      <alignment vertical="center"/>
      <protection/>
    </xf>
    <xf numFmtId="4" fontId="11" fillId="0" borderId="1" xfId="22" applyNumberFormat="1" applyFont="1" applyFill="1" applyBorder="1" applyAlignment="1">
      <alignment vertical="center"/>
      <protection/>
    </xf>
    <xf numFmtId="4" fontId="10" fillId="0" borderId="21" xfId="0" applyNumberFormat="1" applyFont="1" applyFill="1" applyBorder="1" applyAlignment="1" applyProtection="1">
      <alignment horizontal="right" vertical="center" wrapText="1"/>
      <protection/>
    </xf>
    <xf numFmtId="4" fontId="19" fillId="0" borderId="1" xfId="0" applyNumberFormat="1" applyFont="1" applyFill="1" applyBorder="1" applyAlignment="1" applyProtection="1">
      <alignment vertical="center" wrapText="1"/>
      <protection locked="0"/>
    </xf>
    <xf numFmtId="4" fontId="19" fillId="0" borderId="5" xfId="0" applyNumberFormat="1" applyFont="1" applyFill="1" applyBorder="1" applyAlignment="1" applyProtection="1">
      <alignment vertical="center" wrapText="1"/>
      <protection locked="0"/>
    </xf>
    <xf numFmtId="4" fontId="19" fillId="0" borderId="2" xfId="0" applyNumberFormat="1" applyFont="1" applyFill="1" applyBorder="1" applyAlignment="1" applyProtection="1">
      <alignment horizontal="right" vertical="center" wrapText="1"/>
      <protection/>
    </xf>
    <xf numFmtId="4" fontId="19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" xfId="0" applyNumberFormat="1" applyFont="1" applyFill="1" applyBorder="1" applyAlignment="1" applyProtection="1">
      <alignment horizontal="right" vertical="center" wrapText="1"/>
      <protection/>
    </xf>
    <xf numFmtId="4" fontId="19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8" xfId="0" applyNumberFormat="1" applyFont="1" applyFill="1" applyBorder="1" applyAlignment="1">
      <alignment vertical="center" wrapText="1"/>
    </xf>
    <xf numFmtId="4" fontId="19" fillId="0" borderId="3" xfId="0" applyNumberFormat="1" applyFont="1" applyBorder="1" applyAlignment="1">
      <alignment vertical="center"/>
    </xf>
    <xf numFmtId="4" fontId="19" fillId="0" borderId="1" xfId="0" applyNumberFormat="1" applyFont="1" applyFill="1" applyBorder="1" applyAlignment="1">
      <alignment vertical="center" wrapText="1"/>
    </xf>
    <xf numFmtId="4" fontId="19" fillId="0" borderId="1" xfId="0" applyNumberFormat="1" applyFont="1" applyBorder="1" applyAlignment="1">
      <alignment vertical="center"/>
    </xf>
    <xf numFmtId="4" fontId="19" fillId="0" borderId="1" xfId="23" applyNumberFormat="1" applyFont="1" applyBorder="1" applyAlignment="1">
      <alignment vertical="center"/>
    </xf>
    <xf numFmtId="4" fontId="19" fillId="0" borderId="0" xfId="0" applyNumberFormat="1" applyFont="1" applyFill="1" applyAlignment="1">
      <alignment vertical="center" wrapText="1"/>
    </xf>
    <xf numFmtId="4" fontId="19" fillId="0" borderId="22" xfId="0" applyNumberFormat="1" applyFont="1" applyFill="1" applyBorder="1" applyAlignment="1">
      <alignment vertical="center" wrapText="1"/>
    </xf>
    <xf numFmtId="4" fontId="20" fillId="0" borderId="1" xfId="0" applyNumberFormat="1" applyFont="1" applyFill="1" applyBorder="1" applyAlignment="1">
      <alignment vertical="center" wrapText="1"/>
    </xf>
    <xf numFmtId="4" fontId="20" fillId="0" borderId="1" xfId="0" applyNumberFormat="1" applyFont="1" applyBorder="1" applyAlignment="1">
      <alignment vertical="center"/>
    </xf>
    <xf numFmtId="4" fontId="20" fillId="0" borderId="1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/>
    </xf>
    <xf numFmtId="4" fontId="11" fillId="0" borderId="1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20" fillId="0" borderId="1" xfId="0" applyNumberFormat="1" applyFont="1" applyFill="1" applyBorder="1" applyAlignment="1" applyProtection="1">
      <alignment vertical="center" wrapText="1"/>
      <protection locked="0"/>
    </xf>
    <xf numFmtId="3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0" applyNumberFormat="1" applyFont="1" applyFill="1" applyBorder="1" applyAlignment="1" applyProtection="1">
      <alignment horizontal="right" vertical="center" wrapText="1"/>
      <protection/>
    </xf>
    <xf numFmtId="3" fontId="20" fillId="0" borderId="1" xfId="0" applyNumberFormat="1" applyFont="1" applyFill="1" applyBorder="1" applyAlignment="1" applyProtection="1">
      <alignment horizontal="right" vertical="center" wrapText="1"/>
      <protection/>
    </xf>
    <xf numFmtId="3" fontId="11" fillId="0" borderId="1" xfId="20" applyNumberFormat="1" applyFont="1" applyFill="1" applyBorder="1" applyAlignment="1" applyProtection="1">
      <alignment horizontal="right" vertical="center" wrapText="1"/>
      <protection/>
    </xf>
    <xf numFmtId="3" fontId="20" fillId="0" borderId="1" xfId="0" applyNumberFormat="1" applyFont="1" applyFill="1" applyBorder="1" applyAlignment="1" applyProtection="1">
      <alignment horizontal="right" vertical="center" wrapText="1"/>
      <protection/>
    </xf>
    <xf numFmtId="4" fontId="11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9" fontId="6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" fontId="3" fillId="0" borderId="24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4" fontId="19" fillId="0" borderId="8" xfId="21" applyNumberFormat="1" applyFont="1" applyFill="1" applyBorder="1" applyAlignment="1" applyProtection="1">
      <alignment horizontal="right" vertical="center" wrapText="1"/>
      <protection locked="0"/>
    </xf>
    <xf numFmtId="4" fontId="10" fillId="0" borderId="8" xfId="21" applyNumberFormat="1" applyFont="1" applyFill="1" applyBorder="1" applyAlignment="1" applyProtection="1">
      <alignment horizontal="right" vertical="center" wrapText="1"/>
      <protection locked="0"/>
    </xf>
    <xf numFmtId="4" fontId="19" fillId="0" borderId="8" xfId="21" applyNumberFormat="1" applyFont="1" applyFill="1" applyBorder="1" applyAlignment="1" applyProtection="1">
      <alignment horizontal="right" vertical="center" wrapText="1"/>
      <protection/>
    </xf>
    <xf numFmtId="4" fontId="19" fillId="0" borderId="1" xfId="21" applyNumberFormat="1" applyFont="1" applyFill="1" applyBorder="1" applyAlignment="1" applyProtection="1">
      <alignment horizontal="right" vertical="center" wrapText="1"/>
      <protection locked="0"/>
    </xf>
    <xf numFmtId="4" fontId="19" fillId="0" borderId="1" xfId="21" applyNumberFormat="1" applyFont="1" applyFill="1" applyBorder="1" applyAlignment="1" applyProtection="1">
      <alignment horizontal="right" vertical="center" wrapText="1"/>
      <protection/>
    </xf>
    <xf numFmtId="4" fontId="10" fillId="0" borderId="1" xfId="21" applyNumberFormat="1" applyFont="1" applyFill="1" applyBorder="1" applyAlignment="1" applyProtection="1">
      <alignment horizontal="right" vertical="center" wrapText="1"/>
      <protection locked="0"/>
    </xf>
    <xf numFmtId="4" fontId="19" fillId="0" borderId="6" xfId="21" applyNumberFormat="1" applyFont="1" applyFill="1" applyBorder="1" applyAlignment="1" applyProtection="1">
      <alignment horizontal="right" vertical="center" wrapText="1"/>
      <protection locked="0"/>
    </xf>
    <xf numFmtId="4" fontId="10" fillId="0" borderId="6" xfId="21" applyNumberFormat="1" applyFont="1" applyFill="1" applyBorder="1" applyAlignment="1" applyProtection="1">
      <alignment horizontal="right" vertical="center" wrapText="1"/>
      <protection locked="0"/>
    </xf>
    <xf numFmtId="4" fontId="19" fillId="0" borderId="3" xfId="21" applyNumberFormat="1" applyFont="1" applyFill="1" applyBorder="1" applyAlignment="1" applyProtection="1">
      <alignment horizontal="right" vertical="center" wrapText="1"/>
      <protection locked="0"/>
    </xf>
    <xf numFmtId="4" fontId="10" fillId="0" borderId="3" xfId="21" applyNumberFormat="1" applyFont="1" applyFill="1" applyBorder="1" applyAlignment="1" applyProtection="1">
      <alignment horizontal="right" vertical="center" wrapText="1"/>
      <protection locked="0"/>
    </xf>
    <xf numFmtId="4" fontId="19" fillId="0" borderId="5" xfId="21" applyNumberFormat="1" applyFont="1" applyFill="1" applyBorder="1" applyAlignment="1" applyProtection="1">
      <alignment horizontal="right" vertical="center" wrapText="1"/>
      <protection locked="0"/>
    </xf>
    <xf numFmtId="4" fontId="19" fillId="0" borderId="5" xfId="21" applyNumberFormat="1" applyFont="1" applyFill="1" applyBorder="1" applyAlignment="1" applyProtection="1">
      <alignment horizontal="right" vertical="center" wrapText="1"/>
      <protection/>
    </xf>
    <xf numFmtId="4" fontId="19" fillId="0" borderId="4" xfId="21" applyNumberFormat="1" applyFont="1" applyFill="1" applyBorder="1" applyAlignment="1" applyProtection="1">
      <alignment horizontal="right" vertical="center" wrapText="1"/>
      <protection locked="0"/>
    </xf>
    <xf numFmtId="4" fontId="10" fillId="0" borderId="4" xfId="21" applyNumberFormat="1" applyFont="1" applyFill="1" applyBorder="1" applyAlignment="1" applyProtection="1">
      <alignment horizontal="right" vertical="center" wrapText="1"/>
      <protection locked="0"/>
    </xf>
    <xf numFmtId="4" fontId="19" fillId="0" borderId="2" xfId="21" applyNumberFormat="1" applyFont="1" applyFill="1" applyBorder="1" applyAlignment="1" applyProtection="1">
      <alignment horizontal="right" vertical="center" wrapText="1"/>
      <protection locked="0"/>
    </xf>
    <xf numFmtId="4" fontId="10" fillId="0" borderId="2" xfId="21" applyNumberFormat="1" applyFont="1" applyFill="1" applyBorder="1" applyAlignment="1" applyProtection="1">
      <alignment horizontal="right" vertical="center" wrapText="1"/>
      <protection locked="0"/>
    </xf>
    <xf numFmtId="4" fontId="19" fillId="0" borderId="2" xfId="21" applyNumberFormat="1" applyFont="1" applyFill="1" applyBorder="1" applyAlignment="1" applyProtection="1">
      <alignment horizontal="right" vertical="center" wrapText="1"/>
      <protection/>
    </xf>
    <xf numFmtId="4" fontId="20" fillId="0" borderId="1" xfId="21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21" applyNumberFormat="1" applyFont="1" applyFill="1" applyBorder="1" applyAlignment="1" applyProtection="1">
      <alignment horizontal="right" vertical="center" wrapText="1"/>
      <protection locked="0"/>
    </xf>
    <xf numFmtId="4" fontId="19" fillId="0" borderId="4" xfId="0" applyNumberFormat="1" applyFont="1" applyBorder="1" applyAlignment="1">
      <alignment vertical="center"/>
    </xf>
    <xf numFmtId="4" fontId="10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4" xfId="21" applyNumberFormat="1" applyFont="1" applyFill="1" applyBorder="1" applyAlignment="1" applyProtection="1">
      <alignment horizontal="right" vertical="center" wrapText="1"/>
      <protection/>
    </xf>
    <xf numFmtId="4" fontId="19" fillId="0" borderId="22" xfId="21" applyNumberFormat="1" applyFont="1" applyFill="1" applyBorder="1" applyAlignment="1" applyProtection="1">
      <alignment horizontal="right" vertical="center" wrapText="1"/>
      <protection/>
    </xf>
    <xf numFmtId="4" fontId="17" fillId="0" borderId="2" xfId="22" applyNumberFormat="1" applyFont="1" applyFill="1" applyBorder="1" applyAlignment="1">
      <alignment horizontal="left" vertical="center"/>
      <protection/>
    </xf>
    <xf numFmtId="4" fontId="17" fillId="0" borderId="20" xfId="22" applyNumberFormat="1" applyFont="1" applyFill="1" applyBorder="1" applyAlignment="1">
      <alignment vertical="center"/>
      <protection/>
    </xf>
    <xf numFmtId="4" fontId="17" fillId="0" borderId="9" xfId="22" applyNumberFormat="1" applyFont="1" applyFill="1" applyBorder="1" applyAlignment="1">
      <alignment vertical="center"/>
      <protection/>
    </xf>
    <xf numFmtId="4" fontId="17" fillId="0" borderId="2" xfId="22" applyNumberFormat="1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center" vertical="center"/>
    </xf>
    <xf numFmtId="4" fontId="17" fillId="0" borderId="2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vertical="center"/>
    </xf>
    <xf numFmtId="4" fontId="17" fillId="0" borderId="2" xfId="0" applyNumberFormat="1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vertical="center"/>
    </xf>
    <xf numFmtId="4" fontId="18" fillId="0" borderId="8" xfId="0" applyNumberFormat="1" applyFont="1" applyFill="1" applyBorder="1" applyAlignment="1">
      <alignment vertical="center"/>
    </xf>
    <xf numFmtId="4" fontId="11" fillId="0" borderId="8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left" vertical="center"/>
    </xf>
    <xf numFmtId="4" fontId="17" fillId="0" borderId="20" xfId="0" applyNumberFormat="1" applyFont="1" applyFill="1" applyBorder="1" applyAlignment="1">
      <alignment vertical="center"/>
    </xf>
    <xf numFmtId="4" fontId="17" fillId="0" borderId="9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justify" wrapText="1"/>
    </xf>
    <xf numFmtId="0" fontId="0" fillId="0" borderId="0" xfId="0" applyAlignment="1">
      <alignment vertical="justify"/>
    </xf>
    <xf numFmtId="4" fontId="17" fillId="0" borderId="20" xfId="20" applyNumberFormat="1" applyFont="1" applyFill="1" applyBorder="1" applyAlignment="1">
      <alignment vertical="center"/>
      <protection/>
    </xf>
    <xf numFmtId="4" fontId="17" fillId="0" borderId="9" xfId="20" applyNumberFormat="1" applyFont="1" applyFill="1" applyBorder="1" applyAlignment="1">
      <alignment vertical="center"/>
      <protection/>
    </xf>
    <xf numFmtId="4" fontId="17" fillId="0" borderId="2" xfId="20" applyNumberFormat="1" applyFont="1" applyFill="1" applyBorder="1" applyAlignment="1">
      <alignment horizontal="left" vertical="center" wrapText="1"/>
      <protection/>
    </xf>
    <xf numFmtId="4" fontId="11" fillId="0" borderId="1" xfId="20" applyNumberFormat="1" applyFont="1" applyFill="1" applyBorder="1" applyAlignment="1">
      <alignment vertical="center"/>
      <protection/>
    </xf>
    <xf numFmtId="0" fontId="10" fillId="0" borderId="1" xfId="20" applyFont="1" applyFill="1" applyBorder="1" applyAlignment="1">
      <alignment horizontal="center" vertical="center"/>
      <protection/>
    </xf>
    <xf numFmtId="4" fontId="17" fillId="0" borderId="2" xfId="20" applyNumberFormat="1" applyFont="1" applyFill="1" applyBorder="1" applyAlignment="1">
      <alignment vertical="center"/>
      <protection/>
    </xf>
    <xf numFmtId="4" fontId="10" fillId="0" borderId="2" xfId="20" applyNumberFormat="1" applyFont="1" applyFill="1" applyBorder="1" applyAlignment="1">
      <alignment vertical="center"/>
      <protection/>
    </xf>
    <xf numFmtId="4" fontId="18" fillId="0" borderId="8" xfId="20" applyNumberFormat="1" applyFont="1" applyFill="1" applyBorder="1" applyAlignment="1">
      <alignment vertical="center"/>
      <protection/>
    </xf>
    <xf numFmtId="4" fontId="11" fillId="0" borderId="8" xfId="20" applyNumberFormat="1" applyFont="1" applyFill="1" applyBorder="1" applyAlignment="1">
      <alignment vertical="center"/>
      <protection/>
    </xf>
    <xf numFmtId="4" fontId="17" fillId="0" borderId="2" xfId="20" applyNumberFormat="1" applyFont="1" applyFill="1" applyBorder="1" applyAlignment="1">
      <alignment horizontal="left" vertical="center"/>
      <protection/>
    </xf>
    <xf numFmtId="0" fontId="22" fillId="0" borderId="0" xfId="0" applyFont="1" applyAlignment="1">
      <alignment wrapText="1"/>
    </xf>
    <xf numFmtId="4" fontId="11" fillId="0" borderId="1" xfId="22" applyNumberFormat="1" applyFont="1" applyFill="1" applyBorder="1" applyAlignment="1">
      <alignment vertical="center"/>
      <protection/>
    </xf>
    <xf numFmtId="0" fontId="10" fillId="0" borderId="1" xfId="22" applyFont="1" applyFill="1" applyBorder="1" applyAlignment="1">
      <alignment horizontal="center" vertical="center"/>
      <protection/>
    </xf>
    <xf numFmtId="4" fontId="17" fillId="0" borderId="2" xfId="22" applyNumberFormat="1" applyFont="1" applyFill="1" applyBorder="1" applyAlignment="1">
      <alignment vertical="center"/>
      <protection/>
    </xf>
    <xf numFmtId="4" fontId="10" fillId="0" borderId="2" xfId="22" applyNumberFormat="1" applyFont="1" applyFill="1" applyBorder="1" applyAlignment="1">
      <alignment vertical="center"/>
      <protection/>
    </xf>
    <xf numFmtId="4" fontId="18" fillId="0" borderId="8" xfId="22" applyNumberFormat="1" applyFont="1" applyFill="1" applyBorder="1" applyAlignment="1">
      <alignment vertical="center"/>
      <protection/>
    </xf>
    <xf numFmtId="4" fontId="11" fillId="0" borderId="8" xfId="22" applyNumberFormat="1" applyFont="1" applyFill="1" applyBorder="1" applyAlignment="1">
      <alignment vertical="center"/>
      <protection/>
    </xf>
  </cellXfs>
  <cellStyles count="11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ČK I verze 4.8" xfId="20"/>
    <cellStyle name="normální_List1" xfId="21"/>
    <cellStyle name="normální_PI I verze 3.8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4.00390625" style="15" customWidth="1"/>
    <col min="2" max="2" width="1.37890625" style="15" customWidth="1"/>
    <col min="3" max="3" width="29.375" style="10" customWidth="1"/>
    <col min="4" max="5" width="12.875" style="10" customWidth="1"/>
    <col min="6" max="7" width="12.625" style="10" customWidth="1"/>
    <col min="8" max="8" width="9.375" style="10" bestFit="1" customWidth="1"/>
    <col min="9" max="16384" width="9.125" style="10" customWidth="1"/>
  </cols>
  <sheetData>
    <row r="1" spans="1:7" s="7" customFormat="1" ht="18.75">
      <c r="A1" s="398" t="s">
        <v>57</v>
      </c>
      <c r="B1" s="398"/>
      <c r="C1" s="398"/>
      <c r="D1" s="398"/>
      <c r="E1" s="398"/>
      <c r="F1" s="398"/>
      <c r="G1" s="398"/>
    </row>
    <row r="2" spans="1:7" s="11" customFormat="1" ht="15.75">
      <c r="A2" s="140" t="s">
        <v>45</v>
      </c>
      <c r="B2" s="141"/>
      <c r="C2" s="141"/>
      <c r="D2" s="142" t="s">
        <v>48</v>
      </c>
      <c r="E2" s="143"/>
      <c r="F2" s="143"/>
      <c r="G2" s="8"/>
    </row>
    <row r="3" spans="1:7" ht="15.75">
      <c r="A3" s="144" t="s">
        <v>2</v>
      </c>
      <c r="B3" s="145"/>
      <c r="C3" s="146"/>
      <c r="D3" s="147"/>
      <c r="E3" s="148"/>
      <c r="F3" s="148"/>
      <c r="G3" s="166" t="s">
        <v>41</v>
      </c>
    </row>
    <row r="4" spans="1:7" s="15" customFormat="1" ht="30" customHeight="1">
      <c r="A4" s="201" t="s">
        <v>3</v>
      </c>
      <c r="B4" s="399" t="s">
        <v>4</v>
      </c>
      <c r="C4" s="399"/>
      <c r="D4" s="169" t="s">
        <v>58</v>
      </c>
      <c r="E4" s="169" t="s">
        <v>59</v>
      </c>
      <c r="F4" s="169" t="s">
        <v>60</v>
      </c>
      <c r="G4" s="169" t="s">
        <v>61</v>
      </c>
    </row>
    <row r="5" spans="1:7" ht="6" customHeight="1" thickBot="1">
      <c r="A5" s="204"/>
      <c r="B5" s="204"/>
      <c r="C5" s="204"/>
      <c r="D5" s="204"/>
      <c r="E5" s="204"/>
      <c r="F5" s="204"/>
      <c r="G5" s="204"/>
    </row>
    <row r="6" spans="1:7" s="224" customFormat="1" ht="15.75" customHeight="1" thickBot="1">
      <c r="A6" s="251">
        <v>1</v>
      </c>
      <c r="B6" s="400" t="s">
        <v>5</v>
      </c>
      <c r="C6" s="400"/>
      <c r="D6" s="170">
        <f>SUM(D7:D12,D13,D16:D22)</f>
        <v>235350.24999999997</v>
      </c>
      <c r="E6" s="170">
        <f>SUM(E7:E12,E13,E16:E22)</f>
        <v>219775</v>
      </c>
      <c r="F6" s="170">
        <f>SUM(F7:F12,F13,F16:F22)</f>
        <v>107475.37</v>
      </c>
      <c r="G6" s="170">
        <f>SUM(G7:G12,G13,G16:G22)</f>
        <v>227482</v>
      </c>
    </row>
    <row r="7" spans="1:7" s="224" customFormat="1" ht="15" customHeight="1">
      <c r="A7" s="252">
        <v>2</v>
      </c>
      <c r="B7" s="279"/>
      <c r="C7" s="280" t="s">
        <v>6</v>
      </c>
      <c r="D7" s="207">
        <f>SUM(AJG!D7+DON!D7+ČK!D7+HaP!D7+JčM!D7+JH!D7+JKF!D7+JVK!D7+Písek!D7+PT!D7+STR!D7+ZOO!D7)</f>
        <v>23013.760000000002</v>
      </c>
      <c r="E7" s="207">
        <f>SUM(AJG!E7+DON!E7+ČK!E7+HaP!E7+JčM!E7+JH!E7+JKF!E7+JVK!E7+Písek!E7+PT!E7+STR!E7+ZOO!E7)</f>
        <v>14644</v>
      </c>
      <c r="F7" s="207">
        <f>SUM(AJG!F7+DON!F7+ČK!F7+HaP!F7+JčM!F7+JH!F7+JKF!F7+JVK!F7+Písek!F7+PT!F7+STR!F7+ZOO!F7)</f>
        <v>9702.59</v>
      </c>
      <c r="G7" s="207">
        <f>SUM(AJG!G7+DON!G7+ČK!G7+HaP!G7+JčM!G7+JH!G7+JKF!G7+JVK!G7+Písek!G7+PT!G7+STR!G7+ZOO!G7)</f>
        <v>16782</v>
      </c>
    </row>
    <row r="8" spans="1:7" s="224" customFormat="1" ht="15" customHeight="1">
      <c r="A8" s="253">
        <v>3</v>
      </c>
      <c r="B8" s="281"/>
      <c r="C8" s="282" t="s">
        <v>7</v>
      </c>
      <c r="D8" s="173">
        <f>SUM(AJG!D8+DON!D8+ČK!D8+HaP!D8+JčM!D8+JH!D8+JKF!D8+JVK!D8+Písek!D8+PT!D8+STR!D8+ZOO!D8)</f>
        <v>89</v>
      </c>
      <c r="E8" s="173">
        <f>SUM(AJG!E8+DON!E8+ČK!E8+HaP!E8+JčM!E8+JH!E8+JKF!E8+JVK!E8+Písek!E8+PT!E8+STR!E8+ZOO!E8)</f>
        <v>46</v>
      </c>
      <c r="F8" s="173">
        <f>SUM(AJG!F8+DON!F8+ČK!F8+HaP!F9+JčM!F8+JH!F8+JKF!F8+JVK!F8+Písek!F8+PT!F8+STR!F8+ZOO!F8)</f>
        <v>231.19</v>
      </c>
      <c r="G8" s="173">
        <f>SUM(AJG!G8+DON!G8+ČK!G8+HaP!G8+JčM!G8+JH!G8+JKF!G8+JVK!G8+Písek!G8+PT!G8+STR!G8+ZOO!G8)</f>
        <v>90</v>
      </c>
    </row>
    <row r="9" spans="1:7" s="224" customFormat="1" ht="15" customHeight="1">
      <c r="A9" s="253">
        <v>4</v>
      </c>
      <c r="B9" s="281"/>
      <c r="C9" s="282" t="s">
        <v>8</v>
      </c>
      <c r="D9" s="173">
        <f>SUM(AJG!D9+DON!D9+ČK!D9+HaP!D9+JčM!D9+JH!D9+JKF!D9+JVK!D9+Písek!D9+PT!D9+STR!D9+ZOO!D9)</f>
        <v>12095.43</v>
      </c>
      <c r="E9" s="173">
        <f>SUM(AJG!E9+DON!E9+ČK!E9+HaP!E9+JčM!E9+JH!E9+JKF!E9+JVK!E9+Písek!E9+PT!E9+STR!E9+ZOO!E9)</f>
        <v>14397</v>
      </c>
      <c r="F9" s="173">
        <f>SUM(AJG!F9+DON!F9+ČK!F9+HaP!F10+JčM!F9+JH!F9+JKF!F9+JVK!F9+Písek!F9+PT!F9+STR!F9+ZOO!F9)</f>
        <v>5656.04</v>
      </c>
      <c r="G9" s="173">
        <f>SUM(AJG!G9+DON!G9+ČK!G9+HaP!G9+JčM!G9+JH!G9+JKF!G9+JVK!G9+Písek!G9+PT!G9+STR!G9+ZOO!G9)</f>
        <v>16385</v>
      </c>
    </row>
    <row r="10" spans="1:7" s="224" customFormat="1" ht="15" customHeight="1">
      <c r="A10" s="253">
        <v>5</v>
      </c>
      <c r="B10" s="281"/>
      <c r="C10" s="282" t="s">
        <v>9</v>
      </c>
      <c r="D10" s="173">
        <f>SUM(AJG!D10+DON!D10+ČK!D10+HaP!D10+JčM!D10+JH!D10+JKF!D10+JVK!D10+Písek!D10+PT!D10+STR!D10+ZOO!D10)</f>
        <v>33513.72</v>
      </c>
      <c r="E10" s="173">
        <f>SUM(AJG!E10+DON!E10+ČK!E10+HaP!E10+JčM!E10+JH!E10+JKF!E10+JVK!E10+Písek!E10+PT!E10+STR!E10+ZOO!E10)</f>
        <v>13853</v>
      </c>
      <c r="F10" s="173">
        <f>SUM(AJG!F10+DON!F10+ČK!F10+HaP!F11+JčM!F10+JH!F10+JKF!F10+JVK!F10+Písek!F10+PT!F10+STR!F10+ZOO!F10)</f>
        <v>4313.59</v>
      </c>
      <c r="G10" s="173">
        <f>SUM(AJG!G10+DON!G10+ČK!G10+HaP!G10+JčM!G10+JH!G10+JKF!G10+JVK!G10+Písek!G10+PT!G10+STR!G10+ZOO!G10)</f>
        <v>9153</v>
      </c>
    </row>
    <row r="11" spans="1:9" s="224" customFormat="1" ht="15" customHeight="1">
      <c r="A11" s="253">
        <v>6</v>
      </c>
      <c r="B11" s="281"/>
      <c r="C11" s="282" t="s">
        <v>10</v>
      </c>
      <c r="D11" s="173">
        <f>SUM(AJG!D11+DON!D11+ČK!D11+HaP!D11+JčM!D11+JH!D11+JKF!D11+JVK!D11+Písek!D11+PT!D11+STR!D11+ZOO!D11)</f>
        <v>2506.35</v>
      </c>
      <c r="E11" s="173">
        <f>SUM(AJG!E11+DON!E11+ČK!E11+HaP!E11+JčM!E11+JH!E11+JKF!E11+JVK!E11+Písek!E11+PT!E11+STR!E11+ZOO!E11)</f>
        <v>2436</v>
      </c>
      <c r="F11" s="173">
        <f>SUM(AJG!F11+DON!F11+ČK!F11+HaP!F12+JčM!F11+JH!F11+JKF!F11+JVK!F11+Písek!F11+PT!F11+STR!F11+ZOO!F11)</f>
        <v>1533.46</v>
      </c>
      <c r="G11" s="173">
        <f>SUM(AJG!G11+DON!G11+ČK!G11+HaP!G11+JčM!G11+JH!G11+JKF!G11+JVK!G11+Písek!G11+PT!G11+STR!G11+ZOO!G11)</f>
        <v>2565</v>
      </c>
      <c r="I11" s="132"/>
    </row>
    <row r="12" spans="1:7" s="224" customFormat="1" ht="15" customHeight="1">
      <c r="A12" s="253">
        <v>7</v>
      </c>
      <c r="B12" s="281"/>
      <c r="C12" s="282" t="s">
        <v>11</v>
      </c>
      <c r="D12" s="173">
        <f>SUM(AJG!D12+DON!D12+ČK!D12+HaP!D12+JčM!D12+JH!D12+JKF!D12+JVK!D12+Písek!D12+PT!D12+STR!D12+ZOO!D12)</f>
        <v>34025.39</v>
      </c>
      <c r="E12" s="173">
        <f>SUM(AJG!E12+DON!E12+ČK!E12+HaP!E12+JčM!E12+JH!E12+JKF!E12+JVK!E12+Písek!E12+PT!E12+STR!E12+ZOO!E12)</f>
        <v>31079</v>
      </c>
      <c r="F12" s="171">
        <f>SUM(AJG!F12+DON!F12+ČK!F12+HaP!F12+JčM!F12+JH!F12+JKF!F12+JVK!F12+Písek!F12+PT!F12+STR!F12+ZOO!F12)</f>
        <v>17809.66</v>
      </c>
      <c r="G12" s="171">
        <f>SUM(AJG!G12+DON!G12+ČK!G12+HaP!G12+JčM!G12+JH!G12+JKF!G12+JVK!G12+Písek!G12+PT!G12+STR!G12+ZOO!G12)</f>
        <v>31453</v>
      </c>
    </row>
    <row r="13" spans="1:7" s="224" customFormat="1" ht="15" customHeight="1">
      <c r="A13" s="253">
        <v>8</v>
      </c>
      <c r="B13" s="281"/>
      <c r="C13" s="282" t="s">
        <v>12</v>
      </c>
      <c r="D13" s="173">
        <f>SUM(D14:D15)</f>
        <v>80984.47</v>
      </c>
      <c r="E13" s="173">
        <f>SUM(E14:E15)</f>
        <v>88366</v>
      </c>
      <c r="F13" s="173">
        <f>SUM(F14:F15)</f>
        <v>41107.28</v>
      </c>
      <c r="G13" s="173">
        <f>SUM(G14:G15)</f>
        <v>92467</v>
      </c>
    </row>
    <row r="14" spans="1:7" s="224" customFormat="1" ht="15" customHeight="1">
      <c r="A14" s="254">
        <v>9</v>
      </c>
      <c r="B14" s="283"/>
      <c r="C14" s="284" t="s">
        <v>42</v>
      </c>
      <c r="D14" s="184">
        <f>SUM(AJG!D14+DON!D14+ČK!D14+HaP!D14+JčM!D14+JH!D14+JKF!D14+JVK!D14+Písek!D14+PT!D14+STR!D14+ZOO!D14)</f>
        <v>78099</v>
      </c>
      <c r="E14" s="184">
        <f>SUM(AJG!E14+DON!E14+ČK!E14+HaP!E14+JčM!E14+JH!E14+JKF!E14+JVK!E14+Písek!E14+PT!E14+STR!E14+ZOO!E14)</f>
        <v>85535</v>
      </c>
      <c r="F14" s="184">
        <f>SUM(AJG!F14+DON!F14+ČK!F14+HaP!F14+JčM!F14+JH!F14+JKF!F14+JVK!F14+Písek!F14+PT!F14+STR!F14+ZOO!F14)</f>
        <v>39829.34</v>
      </c>
      <c r="G14" s="184">
        <f>SUM(AJG!G14+DON!G14+ČK!G14+HaP!G14+JčM!G14+JH!G14+JKF!G14+JVK!G14+Písek!G14+PT!G14+STR!G14+ZOO!G14)</f>
        <v>89451</v>
      </c>
    </row>
    <row r="15" spans="1:7" s="224" customFormat="1" ht="15" customHeight="1">
      <c r="A15" s="255">
        <v>10</v>
      </c>
      <c r="B15" s="285"/>
      <c r="C15" s="286" t="s">
        <v>13</v>
      </c>
      <c r="D15" s="171">
        <f>SUM(AJG!D15+DON!D15+ČK!D15+HaP!D15+JčM!D15+JH!D15+JKF!D15+JVK!D15+Písek!D15+PT!D15+STR!D15+ZOO!D15)</f>
        <v>2885.47</v>
      </c>
      <c r="E15" s="171">
        <f>SUM(AJG!E15+DON!E15+ČK!E15+HaP!E15+JčM!E15+JH!E15+JKF!E15+JVK!E15+Písek!E15+PT!E15+STR!E15+ZOO!E15)</f>
        <v>2831</v>
      </c>
      <c r="F15" s="171">
        <f>SUM(AJG!F15+DON!F15+ČK!F15+HaP!F15+JčM!F15+JH!F15+JKF!F15+JVK!F15+Písek!F15+PT!F15+STR!F15+ZOO!F15)</f>
        <v>1277.94</v>
      </c>
      <c r="G15" s="171">
        <f>SUM(AJG!G15+DON!G15+ČK!G15+HaP!G15+JčM!G15+JH!G15+JKF!G15+JVK!G15+Písek!G15+PT!G15+STR!G15+ZOO!G15)</f>
        <v>3016</v>
      </c>
    </row>
    <row r="16" spans="1:7" s="224" customFormat="1" ht="15" customHeight="1">
      <c r="A16" s="253">
        <v>11</v>
      </c>
      <c r="B16" s="281"/>
      <c r="C16" s="282" t="s">
        <v>55</v>
      </c>
      <c r="D16" s="173">
        <f>SUM(AJG!D16+DON!D16+ČK!D16+HaP!D16+JčM!D16+JH!D16+JKF!D16+JVK!D16+Písek!D16+PT!D16+STR!D16+ZOO!D16)</f>
        <v>28006.59</v>
      </c>
      <c r="E16" s="173">
        <f>SUM(AJG!E16+DON!E16+ČK!E16+HaP!E16+JčM!E16+JH!E16+JKF!E16+JVK!E16+Písek!E16+PT!E16+STR!E16+ZOO!E16)</f>
        <v>30414</v>
      </c>
      <c r="F16" s="173">
        <f>SUM(AJG!F16+DON!F16+ČK!F16+HaP!F16+JčM!F16+JH!F16+JKF!F16+JVK!F16+Písek!F16+PT!F16+STR!F16+ZOO!F16)</f>
        <v>14395.980000000001</v>
      </c>
      <c r="G16" s="173">
        <f>SUM(AJG!G16+DON!G16+ČK!G16+HaP!G16+JčM!G16+JH!G16+JKF!G16+JVK!G16+Písek!G16+PT!G16+STR!G16+ZOO!G16)</f>
        <v>31700</v>
      </c>
    </row>
    <row r="17" spans="1:7" s="224" customFormat="1" ht="15" customHeight="1">
      <c r="A17" s="253">
        <v>12</v>
      </c>
      <c r="B17" s="281"/>
      <c r="C17" s="282" t="s">
        <v>14</v>
      </c>
      <c r="D17" s="173">
        <f>SUM(AJG!D17+DON!D17+ČK!D17+HaP!D17+JčM!D17+JH!D17+JKF!D17+JVK!D17+Písek!D17+PT!D17+STR!D17+ZOO!D17)</f>
        <v>2040.6200000000001</v>
      </c>
      <c r="E17" s="173">
        <f>SUM(AJG!E17+DON!E17+ČK!E17+HaP!E17+JčM!E17+JH!E17+JKF!E17+JVK!E17+Písek!E17+PT!E17+STR!E17+ZOO!E17)</f>
        <v>2220</v>
      </c>
      <c r="F17" s="173">
        <f>SUM(AJG!F17+DON!F17+ČK!F17+HaP!F17+JčM!F17+JH!F17+JKF!F17+JVK!F17+Písek!F17+PT!F17+STR!F17+ZOO!F17)</f>
        <v>1431.21</v>
      </c>
      <c r="G17" s="173">
        <f>SUM(AJG!G17+DON!G17+ČK!G17+HaP!G17+JčM!G17+JH!G17+JKF!G17+JVK!G17+Písek!G17+PT!G17+STR!G17+ZOO!G17)</f>
        <v>3105</v>
      </c>
    </row>
    <row r="18" spans="1:7" s="224" customFormat="1" ht="15" customHeight="1">
      <c r="A18" s="253">
        <v>13</v>
      </c>
      <c r="B18" s="281"/>
      <c r="C18" s="282" t="s">
        <v>15</v>
      </c>
      <c r="D18" s="173">
        <f>SUM(AJG!D18+DON!D18+ČK!D18+HaP!D18+JčM!D18+JH!D18+JKF!D18+JVK!D18+Písek!D18+PT!D18+STR!D18+ZOO!D18)</f>
        <v>37.97</v>
      </c>
      <c r="E18" s="173">
        <f>SUM(AJG!E18+DON!E18+ČK!E18+HaP!E18+JčM!E18+JH!E18+JKF!E18+JVK!E18+Písek!E18+PT!E18+STR!E18+ZOO!E18)</f>
        <v>82</v>
      </c>
      <c r="F18" s="173">
        <f>SUM(AJG!F18+DON!F18+ČK!F18+HaP!F18+JčM!F18+JH!F18+JKF!F18+JVK!F18+Písek!F18+PT!F18+STR!F18+ZOO!F18)</f>
        <v>32.7</v>
      </c>
      <c r="G18" s="173">
        <f>SUM(AJG!G18+DON!G18+ČK!G18+HaP!G18+JčM!G18+JH!G18+JKF!G18+JVK!G18+Písek!G18+PT!G18+STR!G18+ZOO!G18)</f>
        <v>84</v>
      </c>
    </row>
    <row r="19" spans="1:7" s="224" customFormat="1" ht="15" customHeight="1">
      <c r="A19" s="253">
        <v>14</v>
      </c>
      <c r="B19" s="281"/>
      <c r="C19" s="282" t="s">
        <v>16</v>
      </c>
      <c r="D19" s="173">
        <f>SUM(AJG!D19+DON!D19+ČK!D19+HaP!D19+JčM!D19+JH!D19+JKF!D19+JVK!D19+Písek!D19+PT!D19+STR!D19+ZOO!D19)</f>
        <v>1188.52</v>
      </c>
      <c r="E19" s="173">
        <f>SUM(AJG!E19+DON!E19+ČK!E19+HaP!E19+JčM!E19+JH!E19+JKF!E19+JVK!E19+Písek!E19+PT!E19+STR!E19+ZOO!E19)</f>
        <v>1262</v>
      </c>
      <c r="F19" s="173">
        <f>SUM(AJG!F19+DON!F19+ČK!F19+HaP!F19+JčM!F19+JH!F19+JKF!F19+JVK!F19+Písek!F19+PT!F19+STR!F19+ZOO!F19)</f>
        <v>1381.73</v>
      </c>
      <c r="G19" s="173">
        <f>SUM(AJG!G19+DON!G19+ČK!G19+HaP!G19+JčM!G19+JH!G19+JKF!G19+JVK!G19+Písek!G19+PT!G19+STR!G19+ZOO!G19)</f>
        <v>1230</v>
      </c>
    </row>
    <row r="20" spans="1:7" s="224" customFormat="1" ht="15" customHeight="1">
      <c r="A20" s="253">
        <v>15</v>
      </c>
      <c r="B20" s="281"/>
      <c r="C20" s="282" t="s">
        <v>34</v>
      </c>
      <c r="D20" s="173">
        <f>SUM(AJG!D20+DON!D20+ČK!D20+HaP!D20+JčM!D20+JH!D20+JKF!D20+JVK!D20+Písek!D20+PT!D20+STR!D20+ZOO!D20)</f>
        <v>16951.940000000002</v>
      </c>
      <c r="E20" s="173">
        <f>SUM(AJG!E20+DON!E20+ČK!E20+HaP!E20+JčM!E20+JH!E20+JKF!E20+JVK!E20+Písek!E20+PT!E20+STR!E20+ZOO!E20)</f>
        <v>20261</v>
      </c>
      <c r="F20" s="173">
        <f>SUM(AJG!F20+DON!F20+ČK!F20+HaP!F20+JčM!F20+JH!F20+JKF!F20+JVK!F20+Písek!F20+PT!F20+STR!F20+ZOO!F20)</f>
        <v>9628.82</v>
      </c>
      <c r="G20" s="173">
        <f>SUM(AJG!G20+DON!G20+ČK!G20+HaP!G20+JčM!G20+JH!G20+JKF!G20+JVK!G20+Písek!G20+PT!G20+STR!G20+ZOO!G20)</f>
        <v>21854</v>
      </c>
    </row>
    <row r="21" spans="1:7" s="224" customFormat="1" ht="15" customHeight="1">
      <c r="A21" s="253">
        <v>16</v>
      </c>
      <c r="B21" s="281"/>
      <c r="C21" s="282" t="s">
        <v>17</v>
      </c>
      <c r="D21" s="173">
        <f>SUM(AJG!D21+DON!D21+ČK!D21+HaP!D21+JčM!D21+JH!D21+JKF!D21+JVK!D21+Písek!D21+PT!D21+STR!D21+ZOO!D21)</f>
        <v>0</v>
      </c>
      <c r="E21" s="173">
        <f>SUM(AJG!E21+DON!E21+ČK!E21+HaP!E21+JčM!E21+JH!E21+JKF!E21+JVK!E21+Písek!E21+PT!E21+STR!E21+ZOO!E21)</f>
        <v>0</v>
      </c>
      <c r="F21" s="173">
        <f>SUM(AJG!F21+DON!F21+ČK!F21+HaP!F21+JčM!F21+JH!F21+JKF!F21+JVK!F21+Písek!F21+PT!F21+STR!F21+ZOO!F21)</f>
        <v>0</v>
      </c>
      <c r="G21" s="173">
        <f>SUM(AJG!G21+DON!G21+ČK!G21+HaP!G21+JčM!G21+JH!G21+JKF!G21+JVK!G21+Písek!G21+PT!G21+STR!G21+ZOO!G21)</f>
        <v>0</v>
      </c>
    </row>
    <row r="22" spans="1:7" s="224" customFormat="1" ht="15" customHeight="1" thickBot="1">
      <c r="A22" s="256">
        <v>17</v>
      </c>
      <c r="B22" s="287"/>
      <c r="C22" s="288" t="s">
        <v>18</v>
      </c>
      <c r="D22" s="173">
        <f>SUM(AJG!D22+DON!D22+ČK!D22+HaP!D22+JčM!D22+JH!D22+JKF!D22+JVK!D22+Písek!D22+PT!D22+STR!D22+ZOO!D22)</f>
        <v>896.49</v>
      </c>
      <c r="E22" s="173">
        <f>SUM(AJG!E22+DON!E22+ČK!E22+HaP!E22+JčM!E22+JH!E22+JKF!E22+JVK!E22+Písek!E22+PT!E22+STR!E22+ZOO!E22)</f>
        <v>715</v>
      </c>
      <c r="F22" s="173">
        <f>SUM(AJG!F22+DON!F22+ČK!F22+HaP!F22+JčM!F22+JH!F22+JKF!F22+JVK!F22+Písek!F22+PT!F22+STR!F22+ZOO!F22)</f>
        <v>251.12</v>
      </c>
      <c r="G22" s="173">
        <f>SUM(AJG!G22+DON!G22+ČK!G22+HaP!G22+JčM!G22+JH!G22+JKF!G22+JVK!G22+Písek!G22+PT!G22+STR!G22+ZOO!G22)</f>
        <v>614</v>
      </c>
    </row>
    <row r="23" spans="1:7" s="224" customFormat="1" ht="15.75" customHeight="1" thickBot="1">
      <c r="A23" s="251">
        <v>18</v>
      </c>
      <c r="B23" s="401" t="s">
        <v>19</v>
      </c>
      <c r="C23" s="402"/>
      <c r="D23" s="170">
        <f>SUM(D24:D31)</f>
        <v>238883.88</v>
      </c>
      <c r="E23" s="170">
        <f>SUM(E24:E31)</f>
        <v>219775</v>
      </c>
      <c r="F23" s="170">
        <f>SUM(F24:F31)</f>
        <v>110178.85</v>
      </c>
      <c r="G23" s="170">
        <f>SUM(G24:G31)</f>
        <v>227482</v>
      </c>
    </row>
    <row r="24" spans="1:7" s="224" customFormat="1" ht="15" customHeight="1">
      <c r="A24" s="252">
        <v>19</v>
      </c>
      <c r="B24" s="290"/>
      <c r="C24" s="280" t="s">
        <v>20</v>
      </c>
      <c r="D24" s="207">
        <f>SUM(AJG!D24+DON!D24+ČK!D24+HaP!D24+JčM!D24+JH!D24+JKF!D24+JVK!D24+Písek!D24+PT!D24+STR!D24+ZOO!D24)</f>
        <v>663.09</v>
      </c>
      <c r="E24" s="207">
        <f>SUM(AJG!E24+DON!E24+ČK!E24+HaP!E24+JčM!E24+JH!E24+JKF!E24+JVK!E24+Písek!E24+PT!E24+STR!E24+ZOO!E24)</f>
        <v>573</v>
      </c>
      <c r="F24" s="207">
        <f>SUM(AJG!F24+DON!F24+ČK!F24+HaP!F24+JčM!F24+JH!F24+JKF!F24+JVK!F24+Písek!F24+PT!F24+STR!F24+ZOO!F24)</f>
        <v>265.54</v>
      </c>
      <c r="G24" s="207">
        <f>SUM(AJG!G24+DON!G24+ČK!G24+HaP!G24+JčM!G24+JH!G24+JKF!G24+JVK!G24+Písek!G24+PT!G24+STR!G24+ZOO!G24)</f>
        <v>555</v>
      </c>
    </row>
    <row r="25" spans="1:7" s="224" customFormat="1" ht="15" customHeight="1">
      <c r="A25" s="253">
        <v>20</v>
      </c>
      <c r="B25" s="281"/>
      <c r="C25" s="282" t="s">
        <v>21</v>
      </c>
      <c r="D25" s="173">
        <f>SUM(AJG!D25+DON!D25+ČK!D25+HaP!D25+JčM!D25+JH!D25+JKF!D25+JVK!D25+Písek!D25+PT!D25+STR!D25+ZOO!D25)</f>
        <v>30991.17</v>
      </c>
      <c r="E25" s="173">
        <f>SUM(AJG!E25+DON!E25+ČK!E25+HaP!E25+JčM!E25+JH!E25+JKF!E25+JVK!E25+Písek!E25+PT!E25+STR!E25+ZOO!E25)</f>
        <v>27153</v>
      </c>
      <c r="F25" s="173">
        <f>SUM(AJG!F25+DON!F25+ČK!F25+HaP!F25+JčM!F25+JH!F25+JKF!F25+JVK!F25+Písek!F25+PT!F25+STR!F25+ZOO!F25)</f>
        <v>13216.82</v>
      </c>
      <c r="G25" s="173">
        <f>SUM(AJG!G25+DON!G25+ČK!G25+HaP!G25+JčM!G25+JH!G25+JKF!G25+JVK!G25+Písek!G25+PT!G25+STR!G25+ZOO!G25)</f>
        <v>27672</v>
      </c>
    </row>
    <row r="26" spans="1:7" s="224" customFormat="1" ht="15" customHeight="1">
      <c r="A26" s="253">
        <v>21</v>
      </c>
      <c r="B26" s="281"/>
      <c r="C26" s="282" t="s">
        <v>22</v>
      </c>
      <c r="D26" s="173">
        <f>SUM(AJG!D26+DON!D26+ČK!D26+HaP!D26+JčM!D26+JH!D26+JKF!D26+JVK!D26+Písek!D26+PT!D26+STR!D26+ZOO!D26)</f>
        <v>556.49</v>
      </c>
      <c r="E26" s="173">
        <f>SUM(AJG!E26+DON!E26+ČK!E26+HaP!E26+JčM!E26+JH!E26+JKF!E26+JVK!E26+Písek!E26+PT!E26+STR!E26+ZOO!E26)</f>
        <v>378</v>
      </c>
      <c r="F26" s="173">
        <f>SUM(AJG!F26+DON!F26+ČK!F26+HaP!F26+JčM!F26+JH!F26+JKF!F26+JVK!F26+Písek!F26+PT!F26+STR!F26+ZOO!F26)</f>
        <v>389.96000000000004</v>
      </c>
      <c r="G26" s="173">
        <f>SUM(AJG!G26+DON!G26+ČK!G26+HaP!G26+JčM!G26+JH!G26+JKF!G26+JVK!G26+Písek!G26+PT!G26+STR!G26+ZOO!G26)</f>
        <v>620</v>
      </c>
    </row>
    <row r="27" spans="1:7" s="224" customFormat="1" ht="15" customHeight="1">
      <c r="A27" s="253">
        <v>22</v>
      </c>
      <c r="B27" s="281"/>
      <c r="C27" s="282" t="s">
        <v>23</v>
      </c>
      <c r="D27" s="173">
        <f>SUM(AJG!D27+DON!D27+ČK!D27+HaP!D27+JčM!D27+JH!D27+JKF!D27+JVK!D27+Písek!D27+PT!D27+STR!D27+ZOO!D27)</f>
        <v>3344.57</v>
      </c>
      <c r="E27" s="173">
        <f>SUM(AJG!E27+DON!E27+ČK!E27+HaP!E27+JčM!E27+JH!E27+JKF!E27+JVK!E27+Písek!E27+PT!E27+STR!E27+ZOO!E27)</f>
        <v>2970</v>
      </c>
      <c r="F27" s="173">
        <f>SUM(AJG!F27+DON!F27+ČK!F27+HaP!F27+JčM!F27+JH!F27+JKF!F27+JVK!F27+Písek!F27+PT!F27+STR!F27+ZOO!F27)</f>
        <v>1567.03</v>
      </c>
      <c r="G27" s="173">
        <f>SUM(AJG!G27+DON!G27+ČK!G27+HaP!G27+JčM!G27+JH!G27+JKF!G27+JVK!G27+Písek!G27+PT!G27+STR!G27+ZOO!G27)</f>
        <v>2400</v>
      </c>
    </row>
    <row r="28" spans="1:7" s="224" customFormat="1" ht="15" customHeight="1">
      <c r="A28" s="253">
        <v>23</v>
      </c>
      <c r="B28" s="281"/>
      <c r="C28" s="282" t="s">
        <v>35</v>
      </c>
      <c r="D28" s="173">
        <f>SUM(AJG!D28+DON!D28+ČK!D28+HaP!D28+JčM!D28+JH!D28+JKF!D28+JVK!D28+Písek!D28+PT!D28+STR!D28+ZOO!D28)</f>
        <v>0</v>
      </c>
      <c r="E28" s="173">
        <f>SUM(AJG!E28+DON!E28+ČK!E28+HaP!E28+JčM!E28+JH!E28+JKF!E28+JVK!E28+Písek!E28+PT!E28+STR!E28+ZOO!E28)</f>
        <v>0</v>
      </c>
      <c r="F28" s="173">
        <f>SUM(AJG!F28+DON!F28+ČK!F28+HaP!F28+JčM!F28+JH!F28+JKF!F28+JVK!F28+Písek!F28+PT!F28+STR!F28+ZOO!F28)</f>
        <v>0</v>
      </c>
      <c r="G28" s="173">
        <f>SUM(AJG!G28+DON!G28+ČK!G28+HaP!G28+JčM!G28+JH!G28+JKF!G28+JVK!G28+Písek!G28+PT!G28+STR!G28+ZOO!G28)</f>
        <v>0</v>
      </c>
    </row>
    <row r="29" spans="1:7" s="224" customFormat="1" ht="15" customHeight="1">
      <c r="A29" s="253">
        <v>24</v>
      </c>
      <c r="B29" s="281"/>
      <c r="C29" s="282" t="s">
        <v>24</v>
      </c>
      <c r="D29" s="173">
        <f>SUM(AJG!D29+DON!D29+ČK!D29+HaP!D29+JčM!D29+JH!D29+JKF!D29+JVK!D29+Písek!D29+PT!D29+STR!D29+ZOO!D29)</f>
        <v>159</v>
      </c>
      <c r="E29" s="173">
        <f>SUM(AJG!E29+DON!E29+ČK!E29+HaP!E29+JčM!E29+JH!E29+JKF!E29+JVK!E29+Písek!E29+PT!E29+STR!E29+ZOO!E29)</f>
        <v>200</v>
      </c>
      <c r="F29" s="173">
        <f>SUM(AJG!F29+DON!F29+ČK!F29+HaP!F29+JčM!F29+JH!F29+JKF!F29+JVK!F29+Písek!F29+PT!F29+STR!F29+ZOO!F29)</f>
        <v>90</v>
      </c>
      <c r="G29" s="173">
        <f>SUM(AJG!G29+DON!G29+ČK!G29+HaP!G29+JčM!G29+JH!G29+JKF!G29+JVK!G29+Písek!G29+PT!G29+STR!G29+ZOO!G29)</f>
        <v>180</v>
      </c>
    </row>
    <row r="30" spans="1:7" s="224" customFormat="1" ht="15" customHeight="1" thickBot="1">
      <c r="A30" s="257">
        <v>25</v>
      </c>
      <c r="B30" s="287"/>
      <c r="C30" s="288" t="s">
        <v>25</v>
      </c>
      <c r="D30" s="173">
        <f>SUM(AJG!D30+DON!D30+ČK!D30+HaP!D30+JčM!D30+JH!D30+JKF!D30+JVK!D30+Písek!D30+PT!D30+STR!D30+ZOO!D30)</f>
        <v>5370.5599999999995</v>
      </c>
      <c r="E30" s="173">
        <f>SUM(AJG!E30+DON!E30+ČK!E30+HaP!E30+JčM!E30+JH!E30+JKF!E30+JVK!E30+Písek!E30+PT!E30+STR!E30+ZOO!E30)</f>
        <v>1694</v>
      </c>
      <c r="F30" s="173">
        <f>SUM(AJG!F30+DON!F30+ČK!F30+HaP!F30+JčM!F30+JH!F30+JKF!F30+JVK!F30+Písek!F30+PT!F30+STR!F30+ZOO!F30)</f>
        <v>929</v>
      </c>
      <c r="G30" s="173">
        <f>SUM(AJG!G30+DON!G30+ČK!G30+HaP!G30+JčM!G30+JH!G30+JKF!G30+JVK!G30+Písek!G30+PT!G30+STR!G30+ZOO!G30)</f>
        <v>1555</v>
      </c>
    </row>
    <row r="31" spans="1:7" s="224" customFormat="1" ht="15.75" customHeight="1" thickBot="1">
      <c r="A31" s="251">
        <v>26</v>
      </c>
      <c r="B31" s="392" t="s">
        <v>26</v>
      </c>
      <c r="C31" s="392"/>
      <c r="D31" s="172">
        <f>SUM(AJG!D31+DON!D31+ČK!D31+HaP!D31+JčM!D31+JH!D31+JKF!D31+JVK!D31+Písek!D31+PT!D31+STR!D31+ZOO!D31)</f>
        <v>197799</v>
      </c>
      <c r="E31" s="172">
        <f>SUM(AJG!E31+DON!E31+ČK!E31+HaP!E31+JčM!E31+JH!E31+JKF!E31+JVK!E31+Písek!E31+PT!E31+STR!E31+ZOO!E31)</f>
        <v>186807</v>
      </c>
      <c r="F31" s="172">
        <f>SUM(AJG!F31+DON!F31+ČK!F31+HaP!F31+JčM!F31+JH!F31+JKF!F31+JVK!F31+Písek!F31+PT!F31+STR!F31+ZOO!F31)</f>
        <v>93720.5</v>
      </c>
      <c r="G31" s="172">
        <f>SUM(AJG!G31+DON!G31+ČK!G31+HaP!G31+JčM!G31+JH!G31+JKF!G31+JVK!G31+Písek!G31+PT!G31+STR!G31+ZOO!G31)</f>
        <v>194500</v>
      </c>
    </row>
    <row r="32" spans="1:7" s="224" customFormat="1" ht="15.75" customHeight="1" thickBot="1">
      <c r="A32" s="251">
        <v>27</v>
      </c>
      <c r="B32" s="394" t="s">
        <v>36</v>
      </c>
      <c r="C32" s="395"/>
      <c r="D32" s="324">
        <f>SUM(D23-D6)</f>
        <v>3533.6300000000338</v>
      </c>
      <c r="E32" s="170">
        <f>SUM(E23-E6)</f>
        <v>0</v>
      </c>
      <c r="F32" s="170">
        <f>SUM(F23-F6)</f>
        <v>2703.4800000000105</v>
      </c>
      <c r="G32" s="170">
        <f>SUM(G23-G6)</f>
        <v>0</v>
      </c>
    </row>
    <row r="33" spans="1:8" s="224" customFormat="1" ht="15" customHeight="1">
      <c r="A33" s="258">
        <v>28</v>
      </c>
      <c r="B33" s="396" t="s">
        <v>27</v>
      </c>
      <c r="C33" s="397"/>
      <c r="D33" s="207"/>
      <c r="E33" s="211"/>
      <c r="F33" s="211"/>
      <c r="G33" s="211"/>
      <c r="H33" s="361"/>
    </row>
    <row r="34" spans="1:8" s="230" customFormat="1" ht="15" customHeight="1">
      <c r="A34" s="259">
        <v>29</v>
      </c>
      <c r="B34" s="227" t="s">
        <v>28</v>
      </c>
      <c r="C34" s="227"/>
      <c r="D34" s="353">
        <f>SUM(AJG!D34+DON!D34+ČK!D34+HaP!D34+JčM!D34+JH!D34+JKF!D34+JVK!D34+Písek!D34+PT!D34+STR!D34+ZOO!D34)</f>
        <v>36600</v>
      </c>
      <c r="E34" s="176">
        <f>SUM(AJG!E34+DON!E34+ČK!E34+HaP!E34+JčM!E34+JH!E34+JKF!E34+JVK!E34+Písek!E34+PT!E34+STR!E34+ZOO!E34)</f>
        <v>36500</v>
      </c>
      <c r="F34" s="176">
        <f>SUM(AJG!F34+DON!F34+ČK!F34+HaP!F34+JčM!F34+JH!F34+JKF!F34+JVK!F34+Písek!F34+PT!F34+STR!F34+ZOO!F34)</f>
        <v>9300</v>
      </c>
      <c r="G34" s="176">
        <f>SUM(AJG!G34+DON!G34+ČK!G34+HaP!G34+JčM!G34+JH!G34+JKF!G34+JVK!G34+Písek!G34+PT!G34+STR!G34+ZOO!G34)</f>
        <v>38000</v>
      </c>
      <c r="H34" s="361"/>
    </row>
    <row r="35" spans="1:8" s="230" customFormat="1" ht="15" customHeight="1">
      <c r="A35" s="259">
        <v>30</v>
      </c>
      <c r="B35" s="393" t="s">
        <v>29</v>
      </c>
      <c r="C35" s="393"/>
      <c r="D35" s="176">
        <f>SUM(AJG!D35+DON!D35+ČK!D35+HaP!D35+JčM!D35+JH!D35+JKF!D35+JVK!D35+Písek!D35+PT!D35+STR!D35+ZOO!D35)</f>
        <v>37414.86</v>
      </c>
      <c r="E35" s="176">
        <f>SUM(AJG!E35+DON!E35+ČK!E35+HaP!E35+JčM!E35+JH!E35+JKF!E35+JVK!E35+Písek!E35+PT!E35+STR!E35+ZOO!E35)</f>
        <v>24258</v>
      </c>
      <c r="F35" s="176">
        <f>SUM(AJG!F35+DON!F35+ČK!F35+HaP!F35+JčM!F35+JH!F35+JKF!F35+JVK!F35+Písek!F35+PT!F35+STR!F35+ZOO!F35)</f>
        <v>11889.67</v>
      </c>
      <c r="G35" s="176">
        <f>SUM(AJG!G35+DON!G35+ČK!G35+HaP!G35+JčM!G35+JH!G35+JKF!G35+JVK!G35+Písek!G35+PT!G35+STR!G35+ZOO!G35)</f>
        <v>19900</v>
      </c>
      <c r="H35" s="361"/>
    </row>
    <row r="36" spans="1:8" s="230" customFormat="1" ht="15" customHeight="1">
      <c r="A36" s="259">
        <v>31</v>
      </c>
      <c r="B36" s="393" t="s">
        <v>30</v>
      </c>
      <c r="C36" s="393"/>
      <c r="D36" s="176">
        <f>SUM(AJG!D36+DON!D36+ČK!D36+HaP!D36+JčM!D36+JH!D36+JKF!D36+JVK!D36+Písek!D36+PT!D36+STR!D36+ZOO!D36)</f>
        <v>1551</v>
      </c>
      <c r="E36" s="176">
        <f>SUM(AJG!E36+DON!E36+ČK!E36+HaP!E36+JčM!E36+JH!E36+JKF!E36+JVK!E36+Písek!E36+PT!E36+STR!E36+ZOO!E36)</f>
        <v>300</v>
      </c>
      <c r="F36" s="176">
        <f>SUM(AJG!F36+DON!F36+ČK!F36+HaP!F36+JčM!F36+JH!F36+JKF!F36+JVK!F36+Písek!F36+PT!F36+STR!F36+ZOO!F36)</f>
        <v>29</v>
      </c>
      <c r="G36" s="176">
        <f>SUM(AJG!G36+DON!G36+ČK!G36+HaP!G36+JčM!G36+JH!G36+JKF!G36+JVK!G36+Písek!G36+PT!G36+STR!G36+ZOO!G36)</f>
        <v>1680</v>
      </c>
      <c r="H36" s="361"/>
    </row>
    <row r="37" spans="1:7" s="230" customFormat="1" ht="15" customHeight="1">
      <c r="A37" s="259">
        <v>32</v>
      </c>
      <c r="B37" s="393" t="s">
        <v>31</v>
      </c>
      <c r="C37" s="393"/>
      <c r="D37" s="176">
        <f>SUM(AJG!D37+DON!D37+ČK!D37+HaP!D37+JčM!D37+JH!D37+JKF!D37+JVK!D37+Písek!D37+PT!D37+STR!D37+ZOO!D37)</f>
        <v>431.88</v>
      </c>
      <c r="E37" s="176">
        <f>SUM(AJG!E37+DON!E37+ČK!E37+HaP!E37+JčM!E37+JH!E37+JKF!E37+JVK!E37+Písek!E37+PT!E37+STR!E37+ZOO!E37)</f>
        <v>1032</v>
      </c>
      <c r="F37" s="176">
        <f>SUM(AJG!F37+DON!F37+ČK!F37+HaP!F37+JčM!F37+JH!F37+JKF!F37+JVK!F37+Písek!F37+PT!F37+STR!F37+ZOO!F37)</f>
        <v>128</v>
      </c>
      <c r="G37" s="176">
        <f>SUM(AJG!G37+DON!G37+ČK!G37+HaP!G37+JčM!G37+JH!G37+JKF!G37+JVK!G37+Písek!G37+PT!G37+STR!G37+ZOO!G37)</f>
        <v>1060</v>
      </c>
    </row>
    <row r="38" spans="1:7" s="230" customFormat="1" ht="15" customHeight="1">
      <c r="A38" s="259">
        <v>33</v>
      </c>
      <c r="B38" s="393" t="s">
        <v>54</v>
      </c>
      <c r="C38" s="393"/>
      <c r="D38" s="354">
        <f>SUM(AJG!D38+DON!D38+ČK!D38+HaP!D38+JčM!D38+JH!D38+JKF!D38+JVK!D38+Písek!D38+PT!D38+STR!D38+ZOO!D38)</f>
        <v>393.67</v>
      </c>
      <c r="E38" s="176">
        <f>SUM(AJG!E38+DON!E38+ČK!E38+HaP!E38+JčM!E38+JH!E38+JKF!E38+JVK!E38+Písek!E38+PT!E38+STR!E38+ZOO!E38)</f>
        <v>392.5</v>
      </c>
      <c r="F38" s="176">
        <f>SUM(AJG!F38+DON!F38+ČK!F38+HaP!F38+JčM!F38+JH!F38+JKF!F38+JVK!F38+Písek!F38+PT!F38+STR!F38+ZOO!F38)</f>
        <v>391.15999999999997</v>
      </c>
      <c r="G38" s="176">
        <f>SUM(AJG!G38+DON!G38+ČK!G38+HaP!G38+JčM!G38+JH!G38+JKF!G38+JVK!G38+Písek!G38+PT!G38+STR!G38+ZOO!G38)</f>
        <v>397</v>
      </c>
    </row>
    <row r="39" spans="1:7" s="230" customFormat="1" ht="15" customHeight="1">
      <c r="A39" s="259">
        <v>34</v>
      </c>
      <c r="B39" s="393" t="s">
        <v>37</v>
      </c>
      <c r="C39" s="393"/>
      <c r="D39" s="348">
        <f>SUM(D14/12)/D38*1000</f>
        <v>16532.247821779663</v>
      </c>
      <c r="E39" s="348">
        <f>SUM(E14/12)/E38*1000</f>
        <v>18160.297239915075</v>
      </c>
      <c r="F39" s="348">
        <f>SUM(F14/6)/F38*1000</f>
        <v>16970.60878753792</v>
      </c>
      <c r="G39" s="348">
        <f>SUM(G14/12)/G38*1000</f>
        <v>18776.448362720403</v>
      </c>
    </row>
    <row r="40" spans="1:7" s="28" customFormat="1" ht="12.75">
      <c r="A40" s="20"/>
      <c r="B40" s="20"/>
      <c r="C40" s="21"/>
      <c r="D40" s="22"/>
      <c r="E40" s="22"/>
      <c r="F40" s="22"/>
      <c r="G40" s="24"/>
    </row>
    <row r="41" spans="1:7" s="29" customFormat="1" ht="12.75">
      <c r="A41" s="37"/>
      <c r="B41" s="30"/>
      <c r="C41" s="11"/>
      <c r="D41" s="31"/>
      <c r="G41" s="108"/>
    </row>
    <row r="42" spans="2:7" s="11" customFormat="1" ht="12.75">
      <c r="B42" s="34"/>
      <c r="C42" s="33"/>
      <c r="D42" s="33"/>
      <c r="E42" s="33"/>
      <c r="F42" s="33"/>
      <c r="G42" s="33"/>
    </row>
  </sheetData>
  <mergeCells count="12">
    <mergeCell ref="A1:G1"/>
    <mergeCell ref="B4:C4"/>
    <mergeCell ref="B6:C6"/>
    <mergeCell ref="B23:C23"/>
    <mergeCell ref="B31:C31"/>
    <mergeCell ref="B37:C37"/>
    <mergeCell ref="B38:C38"/>
    <mergeCell ref="B39:C39"/>
    <mergeCell ref="B32:C32"/>
    <mergeCell ref="B33:C33"/>
    <mergeCell ref="B35:C35"/>
    <mergeCell ref="B36:C3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J42"/>
  <sheetViews>
    <sheetView workbookViewId="0" topLeftCell="A1">
      <selection activeCell="A1" sqref="A1:G1"/>
    </sheetView>
  </sheetViews>
  <sheetFormatPr defaultColWidth="9.00390625" defaultRowHeight="12.75"/>
  <cols>
    <col min="1" max="1" width="4.00390625" style="15" customWidth="1"/>
    <col min="2" max="2" width="1.37890625" style="15" customWidth="1"/>
    <col min="3" max="3" width="29.375" style="10" customWidth="1"/>
    <col min="4" max="5" width="12.875" style="10" customWidth="1"/>
    <col min="6" max="6" width="12.625" style="10" customWidth="1"/>
    <col min="7" max="7" width="12.625" style="35" customWidth="1"/>
    <col min="8" max="8" width="8.75390625" style="18" customWidth="1"/>
    <col min="9" max="9" width="11.75390625" style="10" customWidth="1"/>
    <col min="10" max="11" width="11.125" style="10" customWidth="1"/>
    <col min="12" max="12" width="11.25390625" style="10" customWidth="1"/>
    <col min="13" max="13" width="10.125" style="10" customWidth="1"/>
    <col min="14" max="14" width="4.375" style="10" customWidth="1"/>
    <col min="15" max="15" width="10.375" style="10" customWidth="1"/>
    <col min="16" max="16" width="9.125" style="10" customWidth="1"/>
    <col min="17" max="17" width="11.375" style="10" customWidth="1"/>
    <col min="18" max="16384" width="9.125" style="10" customWidth="1"/>
  </cols>
  <sheetData>
    <row r="1" spans="1:8" s="7" customFormat="1" ht="18.75">
      <c r="A1" s="391" t="s">
        <v>57</v>
      </c>
      <c r="B1" s="391"/>
      <c r="C1" s="391"/>
      <c r="D1" s="391"/>
      <c r="E1" s="391"/>
      <c r="F1" s="391"/>
      <c r="G1" s="391"/>
      <c r="H1" s="6"/>
    </row>
    <row r="2" spans="1:38" s="11" customFormat="1" ht="15.75">
      <c r="A2" s="140" t="s">
        <v>0</v>
      </c>
      <c r="B2" s="140"/>
      <c r="C2" s="141"/>
      <c r="D2" s="140" t="s">
        <v>44</v>
      </c>
      <c r="E2" s="143"/>
      <c r="F2" s="143"/>
      <c r="G2" s="8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62" ht="15.75">
      <c r="A3" s="144" t="s">
        <v>2</v>
      </c>
      <c r="B3" s="145"/>
      <c r="C3" s="146"/>
      <c r="D3" s="147">
        <v>3315</v>
      </c>
      <c r="E3" s="148"/>
      <c r="F3" s="148"/>
      <c r="G3" s="166" t="s">
        <v>41</v>
      </c>
      <c r="H3" s="13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</row>
    <row r="4" spans="1:62" s="15" customFormat="1" ht="30">
      <c r="A4" s="201" t="s">
        <v>3</v>
      </c>
      <c r="B4" s="399" t="s">
        <v>4</v>
      </c>
      <c r="C4" s="399"/>
      <c r="D4" s="169" t="s">
        <v>58</v>
      </c>
      <c r="E4" s="169" t="s">
        <v>59</v>
      </c>
      <c r="F4" s="169" t="s">
        <v>60</v>
      </c>
      <c r="G4" s="169" t="s">
        <v>61</v>
      </c>
      <c r="H4" s="16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</row>
    <row r="5" spans="1:7" ht="6" customHeight="1" thickBot="1">
      <c r="A5" s="204"/>
      <c r="B5" s="204"/>
      <c r="C5" s="204"/>
      <c r="D5" s="204"/>
      <c r="E5" s="204"/>
      <c r="F5" s="204"/>
      <c r="G5" s="204"/>
    </row>
    <row r="6" spans="1:61" s="224" customFormat="1" ht="15.75" customHeight="1" thickBot="1">
      <c r="A6" s="251">
        <v>1</v>
      </c>
      <c r="B6" s="400" t="s">
        <v>5</v>
      </c>
      <c r="C6" s="400"/>
      <c r="D6" s="170">
        <f>SUM(D7:D12,D13,D16:D22)</f>
        <v>6945</v>
      </c>
      <c r="E6" s="170">
        <f>SUM(E7:E12,E13,E16:E22)</f>
        <v>7660</v>
      </c>
      <c r="F6" s="170">
        <f>SUM(F7:F12,F13,F16:F22)</f>
        <v>3866</v>
      </c>
      <c r="G6" s="170">
        <f>SUM(G7:G12,G13,G16:G22)</f>
        <v>7632</v>
      </c>
      <c r="H6" s="22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</row>
    <row r="7" spans="1:61" s="224" customFormat="1" ht="15" customHeight="1">
      <c r="A7" s="252">
        <v>2</v>
      </c>
      <c r="B7" s="279"/>
      <c r="C7" s="280" t="s">
        <v>6</v>
      </c>
      <c r="D7" s="207">
        <v>754</v>
      </c>
      <c r="E7" s="207">
        <v>660</v>
      </c>
      <c r="F7" s="207">
        <v>425</v>
      </c>
      <c r="G7" s="207">
        <v>442</v>
      </c>
      <c r="H7" s="22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</row>
    <row r="8" spans="1:61" s="224" customFormat="1" ht="15" customHeight="1">
      <c r="A8" s="253">
        <v>3</v>
      </c>
      <c r="B8" s="281"/>
      <c r="C8" s="282" t="s">
        <v>7</v>
      </c>
      <c r="D8" s="173">
        <v>11</v>
      </c>
      <c r="E8" s="173">
        <v>10</v>
      </c>
      <c r="F8" s="173">
        <v>5</v>
      </c>
      <c r="G8" s="173">
        <v>10</v>
      </c>
      <c r="H8" s="22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</row>
    <row r="9" spans="1:61" s="224" customFormat="1" ht="15" customHeight="1">
      <c r="A9" s="253">
        <v>4</v>
      </c>
      <c r="B9" s="281"/>
      <c r="C9" s="282" t="s">
        <v>8</v>
      </c>
      <c r="D9" s="173">
        <v>620</v>
      </c>
      <c r="E9" s="173">
        <v>770</v>
      </c>
      <c r="F9" s="173">
        <v>359</v>
      </c>
      <c r="G9" s="173">
        <v>900</v>
      </c>
      <c r="H9" s="22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</row>
    <row r="10" spans="1:61" s="224" customFormat="1" ht="15" customHeight="1">
      <c r="A10" s="253">
        <v>5</v>
      </c>
      <c r="B10" s="281"/>
      <c r="C10" s="282" t="s">
        <v>9</v>
      </c>
      <c r="D10" s="173">
        <v>31</v>
      </c>
      <c r="E10" s="173">
        <v>90</v>
      </c>
      <c r="F10" s="173">
        <v>62</v>
      </c>
      <c r="G10" s="173">
        <v>80</v>
      </c>
      <c r="H10" s="22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</row>
    <row r="11" spans="1:61" s="224" customFormat="1" ht="15" customHeight="1">
      <c r="A11" s="253">
        <v>6</v>
      </c>
      <c r="B11" s="281"/>
      <c r="C11" s="282" t="s">
        <v>10</v>
      </c>
      <c r="D11" s="173">
        <v>33</v>
      </c>
      <c r="E11" s="173">
        <v>50</v>
      </c>
      <c r="F11" s="173">
        <v>17</v>
      </c>
      <c r="G11" s="173">
        <v>50</v>
      </c>
      <c r="H11" s="22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</row>
    <row r="12" spans="1:61" s="224" customFormat="1" ht="15" customHeight="1">
      <c r="A12" s="253">
        <v>7</v>
      </c>
      <c r="B12" s="281"/>
      <c r="C12" s="282" t="s">
        <v>11</v>
      </c>
      <c r="D12" s="173">
        <v>775</v>
      </c>
      <c r="E12" s="173">
        <v>750</v>
      </c>
      <c r="F12" s="173">
        <v>404</v>
      </c>
      <c r="G12" s="173">
        <v>600</v>
      </c>
      <c r="H12" s="22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</row>
    <row r="13" spans="1:61" s="224" customFormat="1" ht="15" customHeight="1">
      <c r="A13" s="253">
        <v>8</v>
      </c>
      <c r="B13" s="281"/>
      <c r="C13" s="282" t="s">
        <v>12</v>
      </c>
      <c r="D13" s="139">
        <f>SUM(D14:D15)</f>
        <v>2926</v>
      </c>
      <c r="E13" s="139">
        <f>SUM(E14:E15)</f>
        <v>3360</v>
      </c>
      <c r="F13" s="139">
        <f>SUM(F14:F15)</f>
        <v>1617</v>
      </c>
      <c r="G13" s="139">
        <f>SUM(G14:G15)</f>
        <v>3450</v>
      </c>
      <c r="H13" s="2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</row>
    <row r="14" spans="1:61" s="224" customFormat="1" ht="15" customHeight="1">
      <c r="A14" s="254">
        <v>9</v>
      </c>
      <c r="B14" s="283"/>
      <c r="C14" s="284" t="s">
        <v>42</v>
      </c>
      <c r="D14" s="184">
        <v>2454</v>
      </c>
      <c r="E14" s="184">
        <v>3000</v>
      </c>
      <c r="F14" s="184">
        <v>1394</v>
      </c>
      <c r="G14" s="184">
        <v>3130</v>
      </c>
      <c r="H14" s="22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</row>
    <row r="15" spans="1:61" s="224" customFormat="1" ht="15" customHeight="1">
      <c r="A15" s="255">
        <v>10</v>
      </c>
      <c r="B15" s="285"/>
      <c r="C15" s="286" t="s">
        <v>13</v>
      </c>
      <c r="D15" s="171">
        <v>472</v>
      </c>
      <c r="E15" s="171">
        <v>360</v>
      </c>
      <c r="F15" s="171">
        <v>223</v>
      </c>
      <c r="G15" s="171">
        <v>320</v>
      </c>
      <c r="H15" s="22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</row>
    <row r="16" spans="1:61" s="224" customFormat="1" ht="15" customHeight="1">
      <c r="A16" s="253">
        <v>11</v>
      </c>
      <c r="B16" s="281"/>
      <c r="C16" s="282" t="s">
        <v>55</v>
      </c>
      <c r="D16" s="173">
        <v>968</v>
      </c>
      <c r="E16" s="173">
        <v>1100</v>
      </c>
      <c r="F16" s="173">
        <v>535</v>
      </c>
      <c r="G16" s="173">
        <v>1200</v>
      </c>
      <c r="H16" s="22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</row>
    <row r="17" spans="1:61" s="224" customFormat="1" ht="15" customHeight="1">
      <c r="A17" s="253">
        <v>12</v>
      </c>
      <c r="B17" s="281"/>
      <c r="C17" s="282" t="s">
        <v>14</v>
      </c>
      <c r="D17" s="173">
        <v>73</v>
      </c>
      <c r="E17" s="173">
        <v>90</v>
      </c>
      <c r="F17" s="173">
        <v>44</v>
      </c>
      <c r="G17" s="173">
        <v>150</v>
      </c>
      <c r="H17" s="22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</row>
    <row r="18" spans="1:61" s="224" customFormat="1" ht="15" customHeight="1">
      <c r="A18" s="253">
        <v>13</v>
      </c>
      <c r="B18" s="281"/>
      <c r="C18" s="282" t="s">
        <v>15</v>
      </c>
      <c r="D18" s="173">
        <v>0</v>
      </c>
      <c r="E18" s="173">
        <v>0</v>
      </c>
      <c r="F18" s="173">
        <v>1</v>
      </c>
      <c r="G18" s="173">
        <v>0</v>
      </c>
      <c r="H18" s="22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</row>
    <row r="19" spans="1:61" s="224" customFormat="1" ht="15" customHeight="1">
      <c r="A19" s="253">
        <v>14</v>
      </c>
      <c r="B19" s="281"/>
      <c r="C19" s="282" t="s">
        <v>16</v>
      </c>
      <c r="D19" s="173">
        <v>46</v>
      </c>
      <c r="E19" s="173">
        <v>50</v>
      </c>
      <c r="F19" s="173">
        <v>30</v>
      </c>
      <c r="G19" s="173">
        <v>50</v>
      </c>
      <c r="H19" s="22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</row>
    <row r="20" spans="1:61" s="224" customFormat="1" ht="15" customHeight="1">
      <c r="A20" s="253">
        <v>15</v>
      </c>
      <c r="B20" s="281"/>
      <c r="C20" s="282" t="s">
        <v>34</v>
      </c>
      <c r="D20" s="173">
        <v>708</v>
      </c>
      <c r="E20" s="173">
        <v>730</v>
      </c>
      <c r="F20" s="173">
        <v>367</v>
      </c>
      <c r="G20" s="173">
        <v>700</v>
      </c>
      <c r="H20" s="22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</row>
    <row r="21" spans="1:61" s="224" customFormat="1" ht="15" customHeight="1">
      <c r="A21" s="253">
        <v>16</v>
      </c>
      <c r="B21" s="281"/>
      <c r="C21" s="282" t="s">
        <v>17</v>
      </c>
      <c r="D21" s="173">
        <v>0</v>
      </c>
      <c r="E21" s="173">
        <v>0</v>
      </c>
      <c r="F21" s="173">
        <v>0</v>
      </c>
      <c r="G21" s="173">
        <v>0</v>
      </c>
      <c r="H21" s="22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</row>
    <row r="22" spans="1:61" s="224" customFormat="1" ht="15" customHeight="1" thickBot="1">
      <c r="A22" s="256">
        <v>17</v>
      </c>
      <c r="B22" s="287"/>
      <c r="C22" s="288" t="s">
        <v>18</v>
      </c>
      <c r="D22" s="175">
        <v>0</v>
      </c>
      <c r="E22" s="175">
        <v>0</v>
      </c>
      <c r="F22" s="175">
        <v>0</v>
      </c>
      <c r="G22" s="175">
        <v>0</v>
      </c>
      <c r="H22" s="22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</row>
    <row r="23" spans="1:61" s="224" customFormat="1" ht="15.75" customHeight="1" thickBot="1">
      <c r="A23" s="251">
        <v>18</v>
      </c>
      <c r="B23" s="401" t="s">
        <v>19</v>
      </c>
      <c r="C23" s="402"/>
      <c r="D23" s="170">
        <f>SUM(D24:D31)</f>
        <v>6998</v>
      </c>
      <c r="E23" s="170">
        <f>SUM(E24:E31)</f>
        <v>7660</v>
      </c>
      <c r="F23" s="170">
        <f>SUM(F24:F31)</f>
        <v>3452</v>
      </c>
      <c r="G23" s="170">
        <f>SUM(G24:G31)</f>
        <v>7632</v>
      </c>
      <c r="H23" s="22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</row>
    <row r="24" spans="1:61" s="224" customFormat="1" ht="15" customHeight="1">
      <c r="A24" s="252">
        <v>19</v>
      </c>
      <c r="B24" s="290"/>
      <c r="C24" s="280" t="s">
        <v>39</v>
      </c>
      <c r="D24" s="207">
        <v>45</v>
      </c>
      <c r="E24" s="207">
        <v>53</v>
      </c>
      <c r="F24" s="207">
        <v>22</v>
      </c>
      <c r="G24" s="207">
        <v>35</v>
      </c>
      <c r="H24" s="22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</row>
    <row r="25" spans="1:61" s="224" customFormat="1" ht="15" customHeight="1">
      <c r="A25" s="253">
        <v>20</v>
      </c>
      <c r="B25" s="281"/>
      <c r="C25" s="282" t="s">
        <v>21</v>
      </c>
      <c r="D25" s="173">
        <v>498</v>
      </c>
      <c r="E25" s="173">
        <v>364</v>
      </c>
      <c r="F25" s="173">
        <v>78</v>
      </c>
      <c r="G25" s="173">
        <v>300</v>
      </c>
      <c r="H25" s="22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</row>
    <row r="26" spans="1:61" s="224" customFormat="1" ht="15" customHeight="1">
      <c r="A26" s="253">
        <v>21</v>
      </c>
      <c r="B26" s="281"/>
      <c r="C26" s="282" t="s">
        <v>22</v>
      </c>
      <c r="D26" s="173">
        <v>49</v>
      </c>
      <c r="E26" s="173">
        <v>58</v>
      </c>
      <c r="F26" s="173">
        <v>31</v>
      </c>
      <c r="G26" s="173">
        <v>40</v>
      </c>
      <c r="H26" s="22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</row>
    <row r="27" spans="1:61" s="224" customFormat="1" ht="15" customHeight="1">
      <c r="A27" s="253">
        <v>22</v>
      </c>
      <c r="B27" s="281"/>
      <c r="C27" s="282" t="s">
        <v>23</v>
      </c>
      <c r="D27" s="173">
        <v>119</v>
      </c>
      <c r="E27" s="173">
        <v>35</v>
      </c>
      <c r="F27" s="173">
        <v>33</v>
      </c>
      <c r="G27" s="173">
        <v>0</v>
      </c>
      <c r="H27" s="22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</row>
    <row r="28" spans="1:61" s="224" customFormat="1" ht="15" customHeight="1">
      <c r="A28" s="253">
        <v>23</v>
      </c>
      <c r="B28" s="281"/>
      <c r="C28" s="282" t="s">
        <v>35</v>
      </c>
      <c r="D28" s="173">
        <v>0</v>
      </c>
      <c r="E28" s="173">
        <v>0</v>
      </c>
      <c r="F28" s="173">
        <v>0</v>
      </c>
      <c r="G28" s="173">
        <v>0</v>
      </c>
      <c r="H28" s="22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</row>
    <row r="29" spans="1:61" s="224" customFormat="1" ht="15" customHeight="1">
      <c r="A29" s="253">
        <v>24</v>
      </c>
      <c r="B29" s="281"/>
      <c r="C29" s="282" t="s">
        <v>24</v>
      </c>
      <c r="D29" s="173">
        <v>0</v>
      </c>
      <c r="E29" s="173">
        <v>0</v>
      </c>
      <c r="F29" s="173">
        <v>0</v>
      </c>
      <c r="G29" s="173">
        <v>0</v>
      </c>
      <c r="H29" s="22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</row>
    <row r="30" spans="1:61" s="224" customFormat="1" ht="15" customHeight="1" thickBot="1">
      <c r="A30" s="257">
        <v>25</v>
      </c>
      <c r="B30" s="287"/>
      <c r="C30" s="288" t="s">
        <v>25</v>
      </c>
      <c r="D30" s="174">
        <v>267</v>
      </c>
      <c r="E30" s="174">
        <v>509</v>
      </c>
      <c r="F30" s="174">
        <v>128</v>
      </c>
      <c r="G30" s="174">
        <v>0</v>
      </c>
      <c r="H30" s="22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</row>
    <row r="31" spans="1:61" s="224" customFormat="1" ht="15.75" customHeight="1" thickBot="1">
      <c r="A31" s="251">
        <v>26</v>
      </c>
      <c r="B31" s="392" t="s">
        <v>26</v>
      </c>
      <c r="C31" s="392"/>
      <c r="D31" s="172">
        <v>6020</v>
      </c>
      <c r="E31" s="172">
        <v>6641</v>
      </c>
      <c r="F31" s="172">
        <v>3160</v>
      </c>
      <c r="G31" s="172">
        <v>7257</v>
      </c>
      <c r="H31" s="22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</row>
    <row r="32" spans="1:61" s="224" customFormat="1" ht="15.75" customHeight="1" thickBot="1">
      <c r="A32" s="251">
        <v>27</v>
      </c>
      <c r="B32" s="394" t="s">
        <v>36</v>
      </c>
      <c r="C32" s="395"/>
      <c r="D32" s="170">
        <f>SUM(D23-D6)</f>
        <v>53</v>
      </c>
      <c r="E32" s="170">
        <f>SUM(E23-E6)</f>
        <v>0</v>
      </c>
      <c r="F32" s="170">
        <f>SUM(F23-F6)</f>
        <v>-414</v>
      </c>
      <c r="G32" s="170">
        <f>SUM(G23-G6)</f>
        <v>0</v>
      </c>
      <c r="H32" s="22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</row>
    <row r="33" spans="1:60" s="224" customFormat="1" ht="15" customHeight="1">
      <c r="A33" s="258">
        <v>28</v>
      </c>
      <c r="B33" s="396" t="s">
        <v>27</v>
      </c>
      <c r="C33" s="397"/>
      <c r="D33" s="211"/>
      <c r="E33" s="211"/>
      <c r="F33" s="211"/>
      <c r="G33" s="211"/>
      <c r="H33" s="22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</row>
    <row r="34" spans="1:60" s="230" customFormat="1" ht="15" customHeight="1">
      <c r="A34" s="259">
        <v>29</v>
      </c>
      <c r="B34" s="227" t="s">
        <v>28</v>
      </c>
      <c r="C34" s="227"/>
      <c r="D34" s="176">
        <v>0</v>
      </c>
      <c r="E34" s="176">
        <v>500</v>
      </c>
      <c r="F34" s="176">
        <v>0</v>
      </c>
      <c r="G34" s="176">
        <v>2000</v>
      </c>
      <c r="H34" s="222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</row>
    <row r="35" spans="1:60" s="230" customFormat="1" ht="15" customHeight="1">
      <c r="A35" s="259">
        <v>30</v>
      </c>
      <c r="B35" s="393" t="s">
        <v>29</v>
      </c>
      <c r="C35" s="393"/>
      <c r="D35" s="176">
        <v>1084</v>
      </c>
      <c r="E35" s="176">
        <v>180</v>
      </c>
      <c r="F35" s="176">
        <v>178</v>
      </c>
      <c r="G35" s="176">
        <v>550</v>
      </c>
      <c r="H35" s="222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</row>
    <row r="36" spans="1:60" s="230" customFormat="1" ht="15" customHeight="1">
      <c r="A36" s="259">
        <v>31</v>
      </c>
      <c r="B36" s="393" t="s">
        <v>30</v>
      </c>
      <c r="C36" s="393"/>
      <c r="D36" s="176">
        <v>0</v>
      </c>
      <c r="E36" s="176">
        <v>0</v>
      </c>
      <c r="F36" s="176">
        <v>0</v>
      </c>
      <c r="G36" s="176">
        <v>200</v>
      </c>
      <c r="H36" s="222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</row>
    <row r="37" spans="1:36" s="230" customFormat="1" ht="15" customHeight="1">
      <c r="A37" s="259">
        <v>32</v>
      </c>
      <c r="B37" s="393" t="s">
        <v>31</v>
      </c>
      <c r="C37" s="393"/>
      <c r="D37" s="176">
        <v>0</v>
      </c>
      <c r="E37" s="176">
        <v>0</v>
      </c>
      <c r="F37" s="176">
        <v>0</v>
      </c>
      <c r="G37" s="176">
        <v>0</v>
      </c>
      <c r="H37" s="222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</row>
    <row r="38" spans="1:36" s="230" customFormat="1" ht="15" customHeight="1">
      <c r="A38" s="259">
        <v>33</v>
      </c>
      <c r="B38" s="393" t="s">
        <v>54</v>
      </c>
      <c r="C38" s="393"/>
      <c r="D38" s="176">
        <v>13</v>
      </c>
      <c r="E38" s="176">
        <v>13</v>
      </c>
      <c r="F38" s="176">
        <v>14</v>
      </c>
      <c r="G38" s="176">
        <v>14</v>
      </c>
      <c r="H38" s="222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</row>
    <row r="39" spans="1:36" s="230" customFormat="1" ht="15" customHeight="1">
      <c r="A39" s="259">
        <v>34</v>
      </c>
      <c r="B39" s="393" t="s">
        <v>37</v>
      </c>
      <c r="C39" s="393"/>
      <c r="D39" s="349">
        <f>SUM(D14/12)/D38*1000</f>
        <v>15730.76923076923</v>
      </c>
      <c r="E39" s="349">
        <f>SUM(E14/12)/E38*1000</f>
        <v>19230.76923076923</v>
      </c>
      <c r="F39" s="349">
        <f>SUM(F14/6)/F38*1000</f>
        <v>16595.238095238095</v>
      </c>
      <c r="G39" s="349">
        <f>SUM(G14/12)/G38*1000</f>
        <v>18630.952380952378</v>
      </c>
      <c r="H39" s="222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</row>
    <row r="40" spans="1:38" s="28" customFormat="1" ht="21" customHeight="1">
      <c r="A40" s="20"/>
      <c r="B40" s="20"/>
      <c r="C40" s="21"/>
      <c r="D40" s="22"/>
      <c r="E40" s="22"/>
      <c r="F40" s="22"/>
      <c r="G40" s="47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1:38" s="29" customFormat="1" ht="12.75">
      <c r="A41" s="37"/>
      <c r="B41" s="30"/>
      <c r="C41" s="11"/>
      <c r="D41" s="31"/>
      <c r="E41" s="48"/>
      <c r="F41" s="48"/>
      <c r="G41" s="49"/>
      <c r="H41" s="32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</row>
    <row r="42" spans="2:8" s="11" customFormat="1" ht="12.75">
      <c r="B42" s="34"/>
      <c r="C42" s="33"/>
      <c r="D42" s="33"/>
      <c r="E42" s="33"/>
      <c r="F42" s="33"/>
      <c r="G42" s="40"/>
      <c r="H42" s="113"/>
    </row>
    <row r="50" ht="12.75" hidden="1"/>
  </sheetData>
  <mergeCells count="12">
    <mergeCell ref="B36:C36"/>
    <mergeCell ref="B37:C37"/>
    <mergeCell ref="B38:C38"/>
    <mergeCell ref="B39:C39"/>
    <mergeCell ref="B31:C31"/>
    <mergeCell ref="B32:C32"/>
    <mergeCell ref="B33:C33"/>
    <mergeCell ref="B35:C35"/>
    <mergeCell ref="A1:G1"/>
    <mergeCell ref="B4:C4"/>
    <mergeCell ref="B6:C6"/>
    <mergeCell ref="B23:C2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45"/>
  <sheetViews>
    <sheetView workbookViewId="0" topLeftCell="A1">
      <selection activeCell="A1" sqref="A1:G1"/>
    </sheetView>
  </sheetViews>
  <sheetFormatPr defaultColWidth="9.00390625" defaultRowHeight="12.75"/>
  <cols>
    <col min="1" max="1" width="4.00390625" style="15" customWidth="1"/>
    <col min="2" max="2" width="1.37890625" style="15" customWidth="1"/>
    <col min="3" max="3" width="29.375" style="10" customWidth="1"/>
    <col min="4" max="5" width="12.875" style="10" customWidth="1"/>
    <col min="6" max="7" width="12.625" style="10" customWidth="1"/>
    <col min="8" max="8" width="8.75390625" style="18" customWidth="1"/>
    <col min="9" max="9" width="11.125" style="10" customWidth="1"/>
    <col min="10" max="10" width="11.25390625" style="10" customWidth="1"/>
    <col min="11" max="11" width="10.125" style="10" customWidth="1"/>
    <col min="12" max="12" width="4.375" style="10" customWidth="1"/>
    <col min="13" max="13" width="10.375" style="10" customWidth="1"/>
    <col min="14" max="14" width="9.125" style="10" customWidth="1"/>
    <col min="15" max="15" width="11.375" style="10" customWidth="1"/>
    <col min="16" max="16384" width="9.125" style="10" customWidth="1"/>
  </cols>
  <sheetData>
    <row r="1" spans="1:8" s="7" customFormat="1" ht="18.75">
      <c r="A1" s="398" t="s">
        <v>57</v>
      </c>
      <c r="B1" s="398"/>
      <c r="C1" s="398"/>
      <c r="D1" s="398"/>
      <c r="E1" s="398"/>
      <c r="F1" s="398"/>
      <c r="G1" s="398"/>
      <c r="H1" s="137"/>
    </row>
    <row r="2" spans="1:36" s="11" customFormat="1" ht="15.75">
      <c r="A2" s="140" t="s">
        <v>0</v>
      </c>
      <c r="B2" s="141"/>
      <c r="C2" s="141"/>
      <c r="D2" s="140" t="s">
        <v>43</v>
      </c>
      <c r="E2" s="143"/>
      <c r="F2" s="143"/>
      <c r="G2" s="8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60" ht="15.75">
      <c r="A3" s="144" t="s">
        <v>2</v>
      </c>
      <c r="B3" s="145"/>
      <c r="C3" s="146"/>
      <c r="D3" s="147">
        <v>3315</v>
      </c>
      <c r="E3" s="148"/>
      <c r="F3" s="148"/>
      <c r="G3" s="166" t="s">
        <v>41</v>
      </c>
      <c r="H3" s="13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</row>
    <row r="4" spans="1:60" s="15" customFormat="1" ht="30">
      <c r="A4" s="201" t="s">
        <v>3</v>
      </c>
      <c r="B4" s="399" t="s">
        <v>4</v>
      </c>
      <c r="C4" s="399"/>
      <c r="D4" s="169" t="s">
        <v>58</v>
      </c>
      <c r="E4" s="169" t="s">
        <v>59</v>
      </c>
      <c r="F4" s="169" t="s">
        <v>60</v>
      </c>
      <c r="G4" s="169" t="s">
        <v>61</v>
      </c>
      <c r="H4" s="16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</row>
    <row r="5" spans="1:7" ht="6" customHeight="1" thickBot="1">
      <c r="A5" s="204"/>
      <c r="B5" s="204"/>
      <c r="C5" s="204"/>
      <c r="D5" s="204"/>
      <c r="E5" s="204"/>
      <c r="F5" s="205"/>
      <c r="G5" s="204"/>
    </row>
    <row r="6" spans="1:59" s="224" customFormat="1" ht="15.75" customHeight="1" thickBot="1">
      <c r="A6" s="251">
        <v>1</v>
      </c>
      <c r="B6" s="400" t="s">
        <v>5</v>
      </c>
      <c r="C6" s="400"/>
      <c r="D6" s="170">
        <f>SUM(D7:D12,D13,D16:D22)</f>
        <v>19345</v>
      </c>
      <c r="E6" s="170">
        <f>SUM(E7:E12,E13,E16:E22)</f>
        <v>7205</v>
      </c>
      <c r="F6" s="170">
        <f>SUM(F7:F12,F13,F16:F22)</f>
        <v>3698</v>
      </c>
      <c r="G6" s="170">
        <f>SUM(G7:G12,G13,G16:G22)</f>
        <v>7701</v>
      </c>
      <c r="H6" s="22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</row>
    <row r="7" spans="1:59" s="224" customFormat="1" ht="15" customHeight="1">
      <c r="A7" s="252">
        <v>2</v>
      </c>
      <c r="B7" s="279"/>
      <c r="C7" s="280" t="s">
        <v>6</v>
      </c>
      <c r="D7" s="207">
        <v>1029</v>
      </c>
      <c r="E7" s="207">
        <v>288</v>
      </c>
      <c r="F7" s="207">
        <v>371</v>
      </c>
      <c r="G7" s="207">
        <v>645</v>
      </c>
      <c r="H7" s="22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</row>
    <row r="8" spans="1:59" s="224" customFormat="1" ht="15" customHeight="1">
      <c r="A8" s="253">
        <v>3</v>
      </c>
      <c r="B8" s="281"/>
      <c r="C8" s="282" t="s">
        <v>7</v>
      </c>
      <c r="D8" s="173">
        <v>53</v>
      </c>
      <c r="E8" s="173">
        <v>11</v>
      </c>
      <c r="F8" s="173">
        <v>6</v>
      </c>
      <c r="G8" s="173">
        <v>55</v>
      </c>
      <c r="H8" s="22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</row>
    <row r="9" spans="1:59" s="224" customFormat="1" ht="15" customHeight="1">
      <c r="A9" s="253">
        <v>4</v>
      </c>
      <c r="B9" s="281"/>
      <c r="C9" s="282" t="s">
        <v>8</v>
      </c>
      <c r="D9" s="173">
        <v>406</v>
      </c>
      <c r="E9" s="173">
        <v>450</v>
      </c>
      <c r="F9" s="173">
        <v>214</v>
      </c>
      <c r="G9" s="173">
        <v>480</v>
      </c>
      <c r="H9" s="22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</row>
    <row r="10" spans="1:59" s="224" customFormat="1" ht="15" customHeight="1">
      <c r="A10" s="253">
        <v>5</v>
      </c>
      <c r="B10" s="281"/>
      <c r="C10" s="282" t="s">
        <v>9</v>
      </c>
      <c r="D10" s="173">
        <v>11978</v>
      </c>
      <c r="E10" s="173">
        <v>250</v>
      </c>
      <c r="F10" s="173">
        <v>59</v>
      </c>
      <c r="G10" s="173">
        <v>150</v>
      </c>
      <c r="H10" s="22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</row>
    <row r="11" spans="1:59" s="224" customFormat="1" ht="15" customHeight="1">
      <c r="A11" s="253">
        <v>6</v>
      </c>
      <c r="B11" s="281"/>
      <c r="C11" s="282" t="s">
        <v>10</v>
      </c>
      <c r="D11" s="173">
        <v>23</v>
      </c>
      <c r="E11" s="173">
        <v>75</v>
      </c>
      <c r="F11" s="173">
        <v>9</v>
      </c>
      <c r="G11" s="173">
        <v>75</v>
      </c>
      <c r="H11" s="22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</row>
    <row r="12" spans="1:59" s="224" customFormat="1" ht="15" customHeight="1">
      <c r="A12" s="253">
        <v>7</v>
      </c>
      <c r="B12" s="281"/>
      <c r="C12" s="282" t="s">
        <v>11</v>
      </c>
      <c r="D12" s="173">
        <v>1556</v>
      </c>
      <c r="E12" s="173">
        <v>830</v>
      </c>
      <c r="F12" s="173">
        <v>650</v>
      </c>
      <c r="G12" s="173">
        <v>900</v>
      </c>
      <c r="H12" s="22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</row>
    <row r="13" spans="1:59" s="224" customFormat="1" ht="15" customHeight="1">
      <c r="A13" s="253">
        <v>8</v>
      </c>
      <c r="B13" s="281"/>
      <c r="C13" s="282" t="s">
        <v>12</v>
      </c>
      <c r="D13" s="139">
        <f>SUM(D14:D15)</f>
        <v>2978</v>
      </c>
      <c r="E13" s="139">
        <f>SUM(E14:E15)</f>
        <v>3643</v>
      </c>
      <c r="F13" s="139">
        <f>SUM(F14:F15)</f>
        <v>1631</v>
      </c>
      <c r="G13" s="139">
        <f>SUM(G14:G15)</f>
        <v>3750</v>
      </c>
      <c r="H13" s="2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</row>
    <row r="14" spans="1:59" s="224" customFormat="1" ht="15" customHeight="1">
      <c r="A14" s="254">
        <v>9</v>
      </c>
      <c r="B14" s="283"/>
      <c r="C14" s="284" t="s">
        <v>42</v>
      </c>
      <c r="D14" s="184">
        <v>2628</v>
      </c>
      <c r="E14" s="184">
        <v>3193</v>
      </c>
      <c r="F14" s="184">
        <v>1494</v>
      </c>
      <c r="G14" s="184">
        <v>3300</v>
      </c>
      <c r="H14" s="22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</row>
    <row r="15" spans="1:59" s="224" customFormat="1" ht="15" customHeight="1">
      <c r="A15" s="255">
        <v>10</v>
      </c>
      <c r="B15" s="285"/>
      <c r="C15" s="286" t="s">
        <v>13</v>
      </c>
      <c r="D15" s="171">
        <v>350</v>
      </c>
      <c r="E15" s="171">
        <v>450</v>
      </c>
      <c r="F15" s="171">
        <v>137</v>
      </c>
      <c r="G15" s="171">
        <v>450</v>
      </c>
      <c r="H15" s="22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</row>
    <row r="16" spans="1:59" s="224" customFormat="1" ht="15" customHeight="1">
      <c r="A16" s="253">
        <v>11</v>
      </c>
      <c r="B16" s="281"/>
      <c r="C16" s="282" t="s">
        <v>55</v>
      </c>
      <c r="D16" s="173">
        <v>992</v>
      </c>
      <c r="E16" s="173">
        <v>1275</v>
      </c>
      <c r="F16" s="173">
        <v>535</v>
      </c>
      <c r="G16" s="173">
        <v>1313</v>
      </c>
      <c r="H16" s="22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</row>
    <row r="17" spans="1:59" s="224" customFormat="1" ht="15" customHeight="1">
      <c r="A17" s="253">
        <v>12</v>
      </c>
      <c r="B17" s="281"/>
      <c r="C17" s="282" t="s">
        <v>14</v>
      </c>
      <c r="D17" s="173">
        <v>53</v>
      </c>
      <c r="E17" s="173">
        <v>64</v>
      </c>
      <c r="F17" s="173">
        <v>30</v>
      </c>
      <c r="G17" s="173">
        <v>66</v>
      </c>
      <c r="H17" s="22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</row>
    <row r="18" spans="1:59" s="224" customFormat="1" ht="15" customHeight="1">
      <c r="A18" s="253">
        <v>13</v>
      </c>
      <c r="B18" s="281"/>
      <c r="C18" s="282" t="s">
        <v>15</v>
      </c>
      <c r="D18" s="173">
        <v>0</v>
      </c>
      <c r="E18" s="173">
        <v>0</v>
      </c>
      <c r="F18" s="173">
        <v>0</v>
      </c>
      <c r="G18" s="173">
        <v>0</v>
      </c>
      <c r="H18" s="22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</row>
    <row r="19" spans="1:59" s="224" customFormat="1" ht="15" customHeight="1">
      <c r="A19" s="253">
        <v>14</v>
      </c>
      <c r="B19" s="281"/>
      <c r="C19" s="282" t="s">
        <v>16</v>
      </c>
      <c r="D19" s="173">
        <v>147</v>
      </c>
      <c r="E19" s="173">
        <v>154</v>
      </c>
      <c r="F19" s="173">
        <v>98</v>
      </c>
      <c r="G19" s="173">
        <v>25</v>
      </c>
      <c r="H19" s="22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</row>
    <row r="20" spans="1:59" s="224" customFormat="1" ht="15" customHeight="1">
      <c r="A20" s="253">
        <v>15</v>
      </c>
      <c r="B20" s="281"/>
      <c r="C20" s="282" t="s">
        <v>34</v>
      </c>
      <c r="D20" s="173">
        <v>130</v>
      </c>
      <c r="E20" s="173">
        <v>165</v>
      </c>
      <c r="F20" s="173">
        <v>95</v>
      </c>
      <c r="G20" s="173">
        <v>242</v>
      </c>
      <c r="H20" s="22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</row>
    <row r="21" spans="1:59" s="224" customFormat="1" ht="15" customHeight="1">
      <c r="A21" s="253">
        <v>16</v>
      </c>
      <c r="B21" s="281"/>
      <c r="C21" s="282" t="s">
        <v>17</v>
      </c>
      <c r="D21" s="173">
        <v>0</v>
      </c>
      <c r="E21" s="173">
        <v>0</v>
      </c>
      <c r="F21" s="173">
        <v>0</v>
      </c>
      <c r="G21" s="173">
        <v>0</v>
      </c>
      <c r="H21" s="22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</row>
    <row r="22" spans="1:59" s="224" customFormat="1" ht="15" customHeight="1" thickBot="1">
      <c r="A22" s="256">
        <v>17</v>
      </c>
      <c r="B22" s="287"/>
      <c r="C22" s="288" t="s">
        <v>18</v>
      </c>
      <c r="D22" s="175">
        <v>0</v>
      </c>
      <c r="E22" s="175">
        <v>0</v>
      </c>
      <c r="F22" s="175">
        <v>0</v>
      </c>
      <c r="G22" s="175">
        <v>0</v>
      </c>
      <c r="H22" s="22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</row>
    <row r="23" spans="1:59" s="224" customFormat="1" ht="15.75" customHeight="1" thickBot="1">
      <c r="A23" s="251">
        <v>18</v>
      </c>
      <c r="B23" s="401" t="s">
        <v>19</v>
      </c>
      <c r="C23" s="402"/>
      <c r="D23" s="170">
        <f>SUM(D24:D31)</f>
        <v>20215</v>
      </c>
      <c r="E23" s="170">
        <f>SUM(E24:E31)</f>
        <v>7205</v>
      </c>
      <c r="F23" s="170">
        <f>SUM(F24:F31)</f>
        <v>3647</v>
      </c>
      <c r="G23" s="170">
        <f>SUM(G24:G31)</f>
        <v>7701</v>
      </c>
      <c r="H23" s="22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</row>
    <row r="24" spans="1:59" s="224" customFormat="1" ht="15" customHeight="1">
      <c r="A24" s="252">
        <v>19</v>
      </c>
      <c r="B24" s="290"/>
      <c r="C24" s="280" t="s">
        <v>20</v>
      </c>
      <c r="D24" s="207">
        <v>0</v>
      </c>
      <c r="E24" s="207">
        <v>0</v>
      </c>
      <c r="F24" s="207">
        <v>0</v>
      </c>
      <c r="G24" s="207">
        <v>0</v>
      </c>
      <c r="H24" s="22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</row>
    <row r="25" spans="1:59" s="224" customFormat="1" ht="15" customHeight="1">
      <c r="A25" s="253">
        <v>20</v>
      </c>
      <c r="B25" s="281"/>
      <c r="C25" s="282" t="s">
        <v>21</v>
      </c>
      <c r="D25" s="173">
        <v>1572</v>
      </c>
      <c r="E25" s="173">
        <v>1100</v>
      </c>
      <c r="F25" s="173">
        <v>338</v>
      </c>
      <c r="G25" s="173">
        <v>1200</v>
      </c>
      <c r="H25" s="22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</row>
    <row r="26" spans="1:59" s="224" customFormat="1" ht="15" customHeight="1">
      <c r="A26" s="253">
        <v>21</v>
      </c>
      <c r="B26" s="281"/>
      <c r="C26" s="282" t="s">
        <v>22</v>
      </c>
      <c r="D26" s="173">
        <v>1</v>
      </c>
      <c r="E26" s="173">
        <v>0</v>
      </c>
      <c r="F26" s="173">
        <v>0</v>
      </c>
      <c r="G26" s="173">
        <v>1</v>
      </c>
      <c r="H26" s="22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</row>
    <row r="27" spans="1:59" s="224" customFormat="1" ht="15" customHeight="1">
      <c r="A27" s="253">
        <v>22</v>
      </c>
      <c r="B27" s="281"/>
      <c r="C27" s="282" t="s">
        <v>23</v>
      </c>
      <c r="D27" s="173">
        <v>4</v>
      </c>
      <c r="E27" s="173">
        <v>50</v>
      </c>
      <c r="F27" s="173">
        <v>3</v>
      </c>
      <c r="G27" s="173">
        <v>50</v>
      </c>
      <c r="H27" s="22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</row>
    <row r="28" spans="1:59" s="224" customFormat="1" ht="15" customHeight="1">
      <c r="A28" s="253">
        <v>23</v>
      </c>
      <c r="B28" s="281"/>
      <c r="C28" s="282" t="s">
        <v>35</v>
      </c>
      <c r="D28" s="173">
        <v>0</v>
      </c>
      <c r="E28" s="173">
        <v>0</v>
      </c>
      <c r="F28" s="173">
        <v>0</v>
      </c>
      <c r="G28" s="173">
        <v>0</v>
      </c>
      <c r="H28" s="22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</row>
    <row r="29" spans="1:59" s="224" customFormat="1" ht="15" customHeight="1">
      <c r="A29" s="253">
        <v>24</v>
      </c>
      <c r="B29" s="281"/>
      <c r="C29" s="282" t="s">
        <v>24</v>
      </c>
      <c r="D29" s="173">
        <v>0</v>
      </c>
      <c r="E29" s="173">
        <v>0</v>
      </c>
      <c r="F29" s="173">
        <v>0</v>
      </c>
      <c r="G29" s="173">
        <v>0</v>
      </c>
      <c r="H29" s="22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</row>
    <row r="30" spans="1:59" s="224" customFormat="1" ht="15" customHeight="1" thickBot="1">
      <c r="A30" s="257">
        <v>25</v>
      </c>
      <c r="B30" s="287"/>
      <c r="C30" s="288" t="s">
        <v>25</v>
      </c>
      <c r="D30" s="174">
        <v>247</v>
      </c>
      <c r="E30" s="174">
        <v>180</v>
      </c>
      <c r="F30" s="174">
        <v>331</v>
      </c>
      <c r="G30" s="174">
        <v>50</v>
      </c>
      <c r="H30" s="22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</row>
    <row r="31" spans="1:59" s="224" customFormat="1" ht="15.75" customHeight="1" thickBot="1">
      <c r="A31" s="251">
        <v>26</v>
      </c>
      <c r="B31" s="392" t="s">
        <v>26</v>
      </c>
      <c r="C31" s="392"/>
      <c r="D31" s="172">
        <v>18391</v>
      </c>
      <c r="E31" s="172">
        <v>5875</v>
      </c>
      <c r="F31" s="172">
        <v>2975</v>
      </c>
      <c r="G31" s="172">
        <v>6400</v>
      </c>
      <c r="H31" s="22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</row>
    <row r="32" spans="1:59" s="224" customFormat="1" ht="15.75" customHeight="1" thickBot="1">
      <c r="A32" s="251">
        <v>27</v>
      </c>
      <c r="B32" s="394" t="s">
        <v>36</v>
      </c>
      <c r="C32" s="395"/>
      <c r="D32" s="170">
        <f>SUM(D23-D6)</f>
        <v>870</v>
      </c>
      <c r="E32" s="170">
        <f>SUM(E23-E6)</f>
        <v>0</v>
      </c>
      <c r="F32" s="170">
        <f>SUM(F23-F6)</f>
        <v>-51</v>
      </c>
      <c r="G32" s="170">
        <f>SUM(G23-G6)</f>
        <v>0</v>
      </c>
      <c r="H32" s="22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</row>
    <row r="33" spans="1:58" s="224" customFormat="1" ht="15" customHeight="1">
      <c r="A33" s="258">
        <v>28</v>
      </c>
      <c r="B33" s="396" t="s">
        <v>27</v>
      </c>
      <c r="C33" s="397"/>
      <c r="D33" s="212"/>
      <c r="E33" s="212"/>
      <c r="F33" s="213"/>
      <c r="G33" s="211"/>
      <c r="H33" s="22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</row>
    <row r="34" spans="1:58" s="230" customFormat="1" ht="15" customHeight="1">
      <c r="A34" s="259">
        <v>29</v>
      </c>
      <c r="B34" s="227" t="s">
        <v>28</v>
      </c>
      <c r="C34" s="227"/>
      <c r="D34" s="345">
        <v>0</v>
      </c>
      <c r="E34" s="345">
        <v>1000</v>
      </c>
      <c r="F34" s="345">
        <v>500</v>
      </c>
      <c r="G34" s="345">
        <v>500</v>
      </c>
      <c r="H34" s="222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</row>
    <row r="35" spans="1:58" s="230" customFormat="1" ht="15" customHeight="1">
      <c r="A35" s="259">
        <v>30</v>
      </c>
      <c r="B35" s="393" t="s">
        <v>29</v>
      </c>
      <c r="C35" s="393"/>
      <c r="D35" s="176">
        <v>232</v>
      </c>
      <c r="E35" s="176">
        <v>88</v>
      </c>
      <c r="F35" s="176">
        <v>321</v>
      </c>
      <c r="G35" s="176">
        <v>0</v>
      </c>
      <c r="H35" s="222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</row>
    <row r="36" spans="1:58" s="230" customFormat="1" ht="15" customHeight="1">
      <c r="A36" s="259">
        <v>31</v>
      </c>
      <c r="B36" s="393" t="s">
        <v>30</v>
      </c>
      <c r="C36" s="393"/>
      <c r="D36" s="176">
        <v>15</v>
      </c>
      <c r="E36" s="176">
        <v>50</v>
      </c>
      <c r="F36" s="176">
        <v>10</v>
      </c>
      <c r="G36" s="176">
        <v>50</v>
      </c>
      <c r="H36" s="222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</row>
    <row r="37" spans="1:34" s="230" customFormat="1" ht="15" customHeight="1">
      <c r="A37" s="259">
        <v>32</v>
      </c>
      <c r="B37" s="393" t="s">
        <v>31</v>
      </c>
      <c r="C37" s="393"/>
      <c r="D37" s="176">
        <v>0</v>
      </c>
      <c r="E37" s="176">
        <v>100</v>
      </c>
      <c r="F37" s="176">
        <v>0</v>
      </c>
      <c r="G37" s="176">
        <v>0</v>
      </c>
      <c r="H37" s="222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</row>
    <row r="38" spans="1:34" s="230" customFormat="1" ht="15" customHeight="1">
      <c r="A38" s="259">
        <v>33</v>
      </c>
      <c r="B38" s="393" t="s">
        <v>54</v>
      </c>
      <c r="C38" s="393"/>
      <c r="D38" s="176">
        <v>12</v>
      </c>
      <c r="E38" s="176">
        <v>13.5</v>
      </c>
      <c r="F38" s="176">
        <v>13.5</v>
      </c>
      <c r="G38" s="176">
        <v>14.5</v>
      </c>
      <c r="H38" s="222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</row>
    <row r="39" spans="1:34" s="230" customFormat="1" ht="15" customHeight="1">
      <c r="A39" s="259">
        <v>34</v>
      </c>
      <c r="B39" s="393" t="s">
        <v>37</v>
      </c>
      <c r="C39" s="393"/>
      <c r="D39" s="349">
        <f>SUM(D14/12)/D38*1000</f>
        <v>18250</v>
      </c>
      <c r="E39" s="349">
        <f>SUM(E14/12)/E38*1000</f>
        <v>19709.876543209877</v>
      </c>
      <c r="F39" s="349">
        <f>SUM(F14/6)/F38*1000</f>
        <v>18444.44444444444</v>
      </c>
      <c r="G39" s="349">
        <f>SUM(G14/12)/G38*1000</f>
        <v>18965.517241379308</v>
      </c>
      <c r="H39" s="222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</row>
    <row r="40" spans="1:36" s="28" customFormat="1" ht="12.75">
      <c r="A40" s="20"/>
      <c r="B40" s="20"/>
      <c r="C40" s="21"/>
      <c r="D40" s="22"/>
      <c r="E40" s="22"/>
      <c r="F40" s="22"/>
      <c r="G40" s="24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spans="1:36" s="29" customFormat="1" ht="12.75">
      <c r="A41" s="37"/>
      <c r="B41" s="30"/>
      <c r="C41" s="11"/>
      <c r="D41" s="31"/>
      <c r="G41" s="31"/>
      <c r="H41" s="32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2:8" s="11" customFormat="1" ht="12.75">
      <c r="B42" s="42"/>
      <c r="C42" s="43"/>
      <c r="D42" s="43"/>
      <c r="E42" s="43"/>
      <c r="F42" s="43"/>
      <c r="G42" s="43"/>
      <c r="H42" s="113"/>
    </row>
    <row r="43" spans="2:7" ht="12.75">
      <c r="B43" s="44"/>
      <c r="C43" s="45"/>
      <c r="D43" s="45"/>
      <c r="E43" s="45"/>
      <c r="F43" s="45"/>
      <c r="G43" s="45"/>
    </row>
    <row r="44" spans="2:7" ht="12.75">
      <c r="B44" s="44"/>
      <c r="C44" s="46"/>
      <c r="D44" s="46"/>
      <c r="E44" s="46"/>
      <c r="F44" s="46"/>
      <c r="G44" s="46"/>
    </row>
    <row r="45" spans="2:7" ht="12.75">
      <c r="B45" s="44"/>
      <c r="C45" s="45"/>
      <c r="D45" s="45"/>
      <c r="E45" s="45"/>
      <c r="F45" s="45"/>
      <c r="G45" s="45"/>
    </row>
    <row r="50" ht="12.75" hidden="1"/>
  </sheetData>
  <mergeCells count="12">
    <mergeCell ref="B36:C36"/>
    <mergeCell ref="B37:C37"/>
    <mergeCell ref="B38:C38"/>
    <mergeCell ref="B39:C39"/>
    <mergeCell ref="B31:C31"/>
    <mergeCell ref="B32:C32"/>
    <mergeCell ref="B33:C33"/>
    <mergeCell ref="B35:C35"/>
    <mergeCell ref="A1:G1"/>
    <mergeCell ref="B4:C4"/>
    <mergeCell ref="B6:C6"/>
    <mergeCell ref="B23:C2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:G1"/>
    </sheetView>
  </sheetViews>
  <sheetFormatPr defaultColWidth="9.00390625" defaultRowHeight="12.75"/>
  <cols>
    <col min="1" max="1" width="4.00390625" style="1" customWidth="1"/>
    <col min="2" max="2" width="1.37890625" style="1" customWidth="1"/>
    <col min="3" max="3" width="29.375" style="1" customWidth="1"/>
    <col min="4" max="4" width="12.875" style="1" customWidth="1"/>
    <col min="5" max="5" width="12.875" style="4" customWidth="1"/>
    <col min="6" max="6" width="12.625" style="4" customWidth="1"/>
    <col min="7" max="7" width="12.625" style="1" customWidth="1"/>
    <col min="8" max="8" width="8.75390625" style="114" customWidth="1"/>
    <col min="9" max="16384" width="9.125" style="1" customWidth="1"/>
  </cols>
  <sheetData>
    <row r="1" spans="1:8" s="7" customFormat="1" ht="18.75">
      <c r="A1" s="398" t="s">
        <v>57</v>
      </c>
      <c r="B1" s="398"/>
      <c r="C1" s="398"/>
      <c r="D1" s="398"/>
      <c r="E1" s="398"/>
      <c r="F1" s="398"/>
      <c r="G1" s="398"/>
      <c r="H1" s="137"/>
    </row>
    <row r="2" spans="1:8" ht="15.75">
      <c r="A2" s="140" t="s">
        <v>0</v>
      </c>
      <c r="B2" s="141"/>
      <c r="C2" s="141"/>
      <c r="D2" s="140" t="s">
        <v>47</v>
      </c>
      <c r="E2" s="143"/>
      <c r="F2" s="143"/>
      <c r="G2" s="8"/>
      <c r="H2" s="138"/>
    </row>
    <row r="3" spans="1:8" ht="15.75">
      <c r="A3" s="144" t="s">
        <v>2</v>
      </c>
      <c r="B3" s="145"/>
      <c r="C3" s="146"/>
      <c r="D3" s="147">
        <v>3319</v>
      </c>
      <c r="E3" s="148"/>
      <c r="F3" s="148"/>
      <c r="G3" s="166" t="s">
        <v>41</v>
      </c>
      <c r="H3" s="138"/>
    </row>
    <row r="4" spans="1:8" ht="30" customHeight="1">
      <c r="A4" s="201" t="s">
        <v>3</v>
      </c>
      <c r="B4" s="186" t="s">
        <v>4</v>
      </c>
      <c r="C4" s="186"/>
      <c r="D4" s="169" t="s">
        <v>58</v>
      </c>
      <c r="E4" s="169" t="s">
        <v>59</v>
      </c>
      <c r="F4" s="169" t="s">
        <v>60</v>
      </c>
      <c r="G4" s="169" t="s">
        <v>61</v>
      </c>
      <c r="H4" s="138"/>
    </row>
    <row r="5" spans="1:8" ht="5.25" customHeight="1" thickBot="1">
      <c r="A5" s="204"/>
      <c r="B5" s="204"/>
      <c r="C5" s="204"/>
      <c r="D5" s="204"/>
      <c r="E5" s="204"/>
      <c r="F5" s="204"/>
      <c r="G5" s="204"/>
      <c r="H5" s="138"/>
    </row>
    <row r="6" spans="1:8" s="238" customFormat="1" ht="15.75" customHeight="1" thickBot="1">
      <c r="A6" s="251">
        <v>1</v>
      </c>
      <c r="B6" s="221" t="s">
        <v>5</v>
      </c>
      <c r="C6" s="221"/>
      <c r="D6" s="187">
        <f>SUM(D7:D12,D13,D16:D22)</f>
        <v>7709.15</v>
      </c>
      <c r="E6" s="187">
        <f>SUM(E7:E12,E13,E16:E22)</f>
        <v>7972</v>
      </c>
      <c r="F6" s="187">
        <f>SUM(F7:F12,F13,F16:F22)</f>
        <v>3650.56</v>
      </c>
      <c r="G6" s="187">
        <f>SUM(G7:G12,G13,G16:G22)</f>
        <v>8422</v>
      </c>
      <c r="H6" s="132"/>
    </row>
    <row r="7" spans="1:8" s="238" customFormat="1" ht="15" customHeight="1">
      <c r="A7" s="252">
        <v>2</v>
      </c>
      <c r="B7" s="279"/>
      <c r="C7" s="280" t="s">
        <v>6</v>
      </c>
      <c r="D7" s="363">
        <v>1121.09</v>
      </c>
      <c r="E7" s="364">
        <v>656</v>
      </c>
      <c r="F7" s="208">
        <v>310.95</v>
      </c>
      <c r="G7" s="365">
        <v>640</v>
      </c>
      <c r="H7" s="132"/>
    </row>
    <row r="8" spans="1:8" s="238" customFormat="1" ht="15" customHeight="1">
      <c r="A8" s="253">
        <v>3</v>
      </c>
      <c r="B8" s="281"/>
      <c r="C8" s="282" t="s">
        <v>7</v>
      </c>
      <c r="D8" s="366">
        <v>0</v>
      </c>
      <c r="E8" s="178">
        <v>0</v>
      </c>
      <c r="F8" s="344">
        <v>0</v>
      </c>
      <c r="G8" s="367">
        <f>E8*1.05</f>
        <v>0</v>
      </c>
      <c r="H8" s="132"/>
    </row>
    <row r="9" spans="1:8" s="238" customFormat="1" ht="15" customHeight="1">
      <c r="A9" s="253">
        <v>4</v>
      </c>
      <c r="B9" s="281"/>
      <c r="C9" s="282" t="s">
        <v>8</v>
      </c>
      <c r="D9" s="366">
        <v>356.98</v>
      </c>
      <c r="E9" s="368">
        <v>450</v>
      </c>
      <c r="F9" s="189">
        <v>208.19</v>
      </c>
      <c r="G9" s="367">
        <v>472</v>
      </c>
      <c r="H9" s="132"/>
    </row>
    <row r="10" spans="1:8" s="238" customFormat="1" ht="15" customHeight="1">
      <c r="A10" s="253">
        <v>5</v>
      </c>
      <c r="B10" s="281"/>
      <c r="C10" s="282" t="s">
        <v>9</v>
      </c>
      <c r="D10" s="366">
        <v>184.31</v>
      </c>
      <c r="E10" s="368">
        <v>315</v>
      </c>
      <c r="F10" s="189">
        <v>78.66</v>
      </c>
      <c r="G10" s="367">
        <v>215</v>
      </c>
      <c r="H10" s="132"/>
    </row>
    <row r="11" spans="1:8" s="238" customFormat="1" ht="15" customHeight="1">
      <c r="A11" s="253">
        <v>6</v>
      </c>
      <c r="B11" s="281"/>
      <c r="C11" s="282" t="s">
        <v>10</v>
      </c>
      <c r="D11" s="366">
        <v>117.27</v>
      </c>
      <c r="E11" s="368">
        <v>231</v>
      </c>
      <c r="F11" s="189">
        <v>94.18</v>
      </c>
      <c r="G11" s="367">
        <v>242</v>
      </c>
      <c r="H11" s="132"/>
    </row>
    <row r="12" spans="1:8" s="238" customFormat="1" ht="15" customHeight="1">
      <c r="A12" s="253">
        <v>7</v>
      </c>
      <c r="B12" s="281"/>
      <c r="C12" s="282" t="s">
        <v>11</v>
      </c>
      <c r="D12" s="366">
        <v>419.95</v>
      </c>
      <c r="E12" s="368">
        <v>472</v>
      </c>
      <c r="F12" s="189">
        <v>245.4</v>
      </c>
      <c r="G12" s="367">
        <v>495</v>
      </c>
      <c r="H12" s="132"/>
    </row>
    <row r="13" spans="1:8" s="238" customFormat="1" ht="15" customHeight="1">
      <c r="A13" s="253">
        <v>8</v>
      </c>
      <c r="B13" s="281"/>
      <c r="C13" s="282" t="s">
        <v>12</v>
      </c>
      <c r="D13" s="190">
        <f>SUM(D14:D15)</f>
        <v>3054.02</v>
      </c>
      <c r="E13" s="190">
        <f>SUM(E14:E15)</f>
        <v>3223</v>
      </c>
      <c r="F13" s="190">
        <f>SUM(F14:F15)</f>
        <v>1470.6200000000001</v>
      </c>
      <c r="G13" s="190">
        <f>SUM(G14:G15)</f>
        <v>3408</v>
      </c>
      <c r="H13" s="132"/>
    </row>
    <row r="14" spans="1:8" s="238" customFormat="1" ht="15" customHeight="1">
      <c r="A14" s="254">
        <v>9</v>
      </c>
      <c r="B14" s="283"/>
      <c r="C14" s="284" t="s">
        <v>42</v>
      </c>
      <c r="D14" s="369">
        <v>3000</v>
      </c>
      <c r="E14" s="370">
        <v>3150</v>
      </c>
      <c r="F14" s="219">
        <v>1454.42</v>
      </c>
      <c r="G14" s="385">
        <v>3338</v>
      </c>
      <c r="H14" s="132"/>
    </row>
    <row r="15" spans="1:8" s="238" customFormat="1" ht="15" customHeight="1">
      <c r="A15" s="255">
        <v>10</v>
      </c>
      <c r="B15" s="285"/>
      <c r="C15" s="286" t="s">
        <v>13</v>
      </c>
      <c r="D15" s="371">
        <v>54.02</v>
      </c>
      <c r="E15" s="372">
        <v>73</v>
      </c>
      <c r="F15" s="188">
        <v>16.2</v>
      </c>
      <c r="G15" s="386">
        <v>70</v>
      </c>
      <c r="H15" s="132"/>
    </row>
    <row r="16" spans="1:8" s="238" customFormat="1" ht="15" customHeight="1">
      <c r="A16" s="253">
        <v>11</v>
      </c>
      <c r="B16" s="281"/>
      <c r="C16" s="282" t="s">
        <v>55</v>
      </c>
      <c r="D16" s="366">
        <v>1054.54</v>
      </c>
      <c r="E16" s="368">
        <v>1120</v>
      </c>
      <c r="F16" s="189">
        <v>509.04</v>
      </c>
      <c r="G16" s="367">
        <v>1187</v>
      </c>
      <c r="H16" s="132"/>
    </row>
    <row r="17" spans="1:8" s="238" customFormat="1" ht="15" customHeight="1">
      <c r="A17" s="253">
        <v>12</v>
      </c>
      <c r="B17" s="281"/>
      <c r="C17" s="282" t="s">
        <v>14</v>
      </c>
      <c r="D17" s="366">
        <v>97.71</v>
      </c>
      <c r="E17" s="368">
        <v>105</v>
      </c>
      <c r="F17" s="189">
        <v>49.98</v>
      </c>
      <c r="G17" s="367">
        <v>111</v>
      </c>
      <c r="H17" s="132"/>
    </row>
    <row r="18" spans="1:8" s="238" customFormat="1" ht="15" customHeight="1">
      <c r="A18" s="253">
        <v>13</v>
      </c>
      <c r="B18" s="281"/>
      <c r="C18" s="282" t="s">
        <v>15</v>
      </c>
      <c r="D18" s="366">
        <v>0</v>
      </c>
      <c r="E18" s="368">
        <v>0</v>
      </c>
      <c r="F18" s="189">
        <v>0</v>
      </c>
      <c r="G18" s="367">
        <f>E18*1.05</f>
        <v>0</v>
      </c>
      <c r="H18" s="132"/>
    </row>
    <row r="19" spans="1:8" s="238" customFormat="1" ht="15" customHeight="1">
      <c r="A19" s="253">
        <v>14</v>
      </c>
      <c r="B19" s="281"/>
      <c r="C19" s="282" t="s">
        <v>16</v>
      </c>
      <c r="D19" s="366">
        <v>52.62</v>
      </c>
      <c r="E19" s="368">
        <v>50</v>
      </c>
      <c r="F19" s="189">
        <v>10.81</v>
      </c>
      <c r="G19" s="367">
        <v>52</v>
      </c>
      <c r="H19" s="132"/>
    </row>
    <row r="20" spans="1:8" s="238" customFormat="1" ht="15" customHeight="1">
      <c r="A20" s="253">
        <v>15</v>
      </c>
      <c r="B20" s="281"/>
      <c r="C20" s="282" t="s">
        <v>34</v>
      </c>
      <c r="D20" s="366">
        <v>1243.04</v>
      </c>
      <c r="E20" s="368">
        <v>1350</v>
      </c>
      <c r="F20" s="189">
        <v>672.73</v>
      </c>
      <c r="G20" s="367">
        <v>1600</v>
      </c>
      <c r="H20" s="132"/>
    </row>
    <row r="21" spans="1:8" s="238" customFormat="1" ht="15" customHeight="1">
      <c r="A21" s="253">
        <v>16</v>
      </c>
      <c r="B21" s="281"/>
      <c r="C21" s="282" t="s">
        <v>17</v>
      </c>
      <c r="D21" s="366">
        <v>0</v>
      </c>
      <c r="E21" s="178">
        <v>0</v>
      </c>
      <c r="F21" s="189">
        <v>0</v>
      </c>
      <c r="G21" s="367">
        <f>E21*1.05</f>
        <v>0</v>
      </c>
      <c r="H21" s="132"/>
    </row>
    <row r="22" spans="1:8" s="238" customFormat="1" ht="15" customHeight="1" thickBot="1">
      <c r="A22" s="256">
        <v>17</v>
      </c>
      <c r="B22" s="287"/>
      <c r="C22" s="288" t="s">
        <v>18</v>
      </c>
      <c r="D22" s="373">
        <v>7.62</v>
      </c>
      <c r="E22" s="180">
        <v>0</v>
      </c>
      <c r="F22" s="192">
        <v>0</v>
      </c>
      <c r="G22" s="374">
        <f>E22*1.05</f>
        <v>0</v>
      </c>
      <c r="H22" s="132"/>
    </row>
    <row r="23" spans="1:8" s="238" customFormat="1" ht="15.75" customHeight="1" thickBot="1">
      <c r="A23" s="251">
        <v>18</v>
      </c>
      <c r="B23" s="289" t="s">
        <v>19</v>
      </c>
      <c r="C23" s="276"/>
      <c r="D23" s="187">
        <f>SUM(D24:D31)</f>
        <v>7713.59</v>
      </c>
      <c r="E23" s="187">
        <f>SUM(E24:E31)</f>
        <v>7972</v>
      </c>
      <c r="F23" s="187">
        <f>SUM(F24:F31)</f>
        <v>4039.87</v>
      </c>
      <c r="G23" s="187">
        <f>SUM(G24:G31)</f>
        <v>8422</v>
      </c>
      <c r="H23" s="132"/>
    </row>
    <row r="24" spans="1:8" s="238" customFormat="1" ht="15" customHeight="1">
      <c r="A24" s="252">
        <v>19</v>
      </c>
      <c r="B24" s="290"/>
      <c r="C24" s="280" t="s">
        <v>20</v>
      </c>
      <c r="D24" s="363">
        <v>0</v>
      </c>
      <c r="E24" s="364">
        <v>0</v>
      </c>
      <c r="F24" s="208">
        <v>0</v>
      </c>
      <c r="G24" s="365">
        <f>E24*1.05</f>
        <v>0</v>
      </c>
      <c r="H24" s="132"/>
    </row>
    <row r="25" spans="1:8" s="238" customFormat="1" ht="15" customHeight="1">
      <c r="A25" s="253">
        <v>20</v>
      </c>
      <c r="B25" s="281"/>
      <c r="C25" s="282" t="s">
        <v>21</v>
      </c>
      <c r="D25" s="366">
        <v>482.57</v>
      </c>
      <c r="E25" s="368">
        <v>380</v>
      </c>
      <c r="F25" s="189">
        <v>243.69</v>
      </c>
      <c r="G25" s="367">
        <v>450</v>
      </c>
      <c r="H25" s="132"/>
    </row>
    <row r="26" spans="1:8" s="238" customFormat="1" ht="15" customHeight="1">
      <c r="A26" s="253">
        <v>21</v>
      </c>
      <c r="B26" s="281"/>
      <c r="C26" s="282" t="s">
        <v>22</v>
      </c>
      <c r="D26" s="366">
        <v>1.02</v>
      </c>
      <c r="E26" s="368">
        <v>1</v>
      </c>
      <c r="F26" s="189">
        <v>0.68</v>
      </c>
      <c r="G26" s="367">
        <v>1</v>
      </c>
      <c r="H26" s="132"/>
    </row>
    <row r="27" spans="1:8" s="238" customFormat="1" ht="15" customHeight="1">
      <c r="A27" s="253">
        <v>22</v>
      </c>
      <c r="B27" s="281"/>
      <c r="C27" s="282" t="s">
        <v>23</v>
      </c>
      <c r="D27" s="366">
        <v>0</v>
      </c>
      <c r="E27" s="368">
        <v>0</v>
      </c>
      <c r="F27" s="189">
        <v>0</v>
      </c>
      <c r="G27" s="367">
        <f>E27*1.05</f>
        <v>0</v>
      </c>
      <c r="H27" s="132"/>
    </row>
    <row r="28" spans="1:8" s="238" customFormat="1" ht="15" customHeight="1">
      <c r="A28" s="253">
        <v>23</v>
      </c>
      <c r="B28" s="281"/>
      <c r="C28" s="282" t="s">
        <v>35</v>
      </c>
      <c r="D28" s="366">
        <v>0</v>
      </c>
      <c r="E28" s="368">
        <v>0</v>
      </c>
      <c r="F28" s="189">
        <v>0</v>
      </c>
      <c r="G28" s="367">
        <f>E28*1.05</f>
        <v>0</v>
      </c>
      <c r="H28" s="132"/>
    </row>
    <row r="29" spans="1:8" s="238" customFormat="1" ht="15" customHeight="1">
      <c r="A29" s="253">
        <v>24</v>
      </c>
      <c r="B29" s="281"/>
      <c r="C29" s="282" t="s">
        <v>24</v>
      </c>
      <c r="D29" s="366">
        <v>0</v>
      </c>
      <c r="E29" s="368">
        <v>0</v>
      </c>
      <c r="F29" s="189">
        <v>0</v>
      </c>
      <c r="G29" s="367">
        <f>E29*1.05</f>
        <v>0</v>
      </c>
      <c r="H29" s="132"/>
    </row>
    <row r="30" spans="1:8" s="238" customFormat="1" ht="15" customHeight="1" thickBot="1">
      <c r="A30" s="257">
        <v>25</v>
      </c>
      <c r="B30" s="287"/>
      <c r="C30" s="288" t="s">
        <v>25</v>
      </c>
      <c r="D30" s="375">
        <v>0</v>
      </c>
      <c r="E30" s="376">
        <v>0</v>
      </c>
      <c r="F30" s="191">
        <v>0</v>
      </c>
      <c r="G30" s="374">
        <f>E30*1.05</f>
        <v>0</v>
      </c>
      <c r="H30" s="132"/>
    </row>
    <row r="31" spans="1:8" s="238" customFormat="1" ht="15.75" customHeight="1" thickBot="1">
      <c r="A31" s="251">
        <v>26</v>
      </c>
      <c r="B31" s="221" t="s">
        <v>26</v>
      </c>
      <c r="C31" s="221"/>
      <c r="D31" s="377">
        <v>7230</v>
      </c>
      <c r="E31" s="378">
        <v>7591</v>
      </c>
      <c r="F31" s="193">
        <v>3795.5</v>
      </c>
      <c r="G31" s="379">
        <v>7971</v>
      </c>
      <c r="H31" s="132"/>
    </row>
    <row r="32" spans="1:8" s="238" customFormat="1" ht="15.75" customHeight="1" thickBot="1">
      <c r="A32" s="251">
        <v>27</v>
      </c>
      <c r="B32" s="225" t="s">
        <v>36</v>
      </c>
      <c r="C32" s="225"/>
      <c r="D32" s="170">
        <f>SUM(D23-D6)</f>
        <v>4.440000000000509</v>
      </c>
      <c r="E32" s="170">
        <f>SUM(E23-E6)</f>
        <v>0</v>
      </c>
      <c r="F32" s="170">
        <f>SUM(F23-F6)</f>
        <v>389.30999999999995</v>
      </c>
      <c r="G32" s="170">
        <f>SUM(G23-G6)</f>
        <v>0</v>
      </c>
      <c r="H32" s="132"/>
    </row>
    <row r="33" spans="1:8" s="238" customFormat="1" ht="15" customHeight="1">
      <c r="A33" s="258">
        <v>28</v>
      </c>
      <c r="B33" s="226" t="s">
        <v>27</v>
      </c>
      <c r="C33" s="226"/>
      <c r="D33" s="215"/>
      <c r="E33" s="215"/>
      <c r="F33" s="215"/>
      <c r="G33" s="213"/>
      <c r="H33" s="132"/>
    </row>
    <row r="34" spans="1:8" s="237" customFormat="1" ht="15" customHeight="1">
      <c r="A34" s="259">
        <v>29</v>
      </c>
      <c r="B34" s="227" t="s">
        <v>28</v>
      </c>
      <c r="C34" s="227"/>
      <c r="D34" s="380">
        <v>2500</v>
      </c>
      <c r="E34" s="183">
        <v>5000</v>
      </c>
      <c r="F34" s="194">
        <v>0</v>
      </c>
      <c r="G34" s="183">
        <v>8900</v>
      </c>
      <c r="H34" s="132"/>
    </row>
    <row r="35" spans="1:8" s="238" customFormat="1" ht="15" customHeight="1">
      <c r="A35" s="259">
        <v>30</v>
      </c>
      <c r="B35" s="227" t="s">
        <v>29</v>
      </c>
      <c r="C35" s="227"/>
      <c r="D35" s="380">
        <v>87.25</v>
      </c>
      <c r="E35" s="381">
        <v>1000</v>
      </c>
      <c r="F35" s="194">
        <v>0</v>
      </c>
      <c r="G35" s="367">
        <v>2900</v>
      </c>
      <c r="H35" s="132"/>
    </row>
    <row r="36" spans="1:8" s="238" customFormat="1" ht="15" customHeight="1">
      <c r="A36" s="259">
        <v>31</v>
      </c>
      <c r="B36" s="227" t="s">
        <v>30</v>
      </c>
      <c r="C36" s="227"/>
      <c r="D36" s="380">
        <v>0</v>
      </c>
      <c r="E36" s="183">
        <v>0</v>
      </c>
      <c r="F36" s="194">
        <v>0</v>
      </c>
      <c r="G36" s="367">
        <v>0</v>
      </c>
      <c r="H36" s="132"/>
    </row>
    <row r="37" spans="1:8" s="238" customFormat="1" ht="15" customHeight="1">
      <c r="A37" s="259">
        <v>32</v>
      </c>
      <c r="B37" s="227" t="s">
        <v>31</v>
      </c>
      <c r="C37" s="227"/>
      <c r="D37" s="380">
        <v>7.88</v>
      </c>
      <c r="E37" s="183">
        <v>60</v>
      </c>
      <c r="F37" s="194">
        <v>0</v>
      </c>
      <c r="G37" s="367">
        <v>60</v>
      </c>
      <c r="H37" s="132"/>
    </row>
    <row r="38" spans="1:8" s="238" customFormat="1" ht="15" customHeight="1">
      <c r="A38" s="259">
        <v>33</v>
      </c>
      <c r="B38" s="227" t="s">
        <v>54</v>
      </c>
      <c r="C38" s="227"/>
      <c r="D38" s="380">
        <v>13</v>
      </c>
      <c r="E38" s="381">
        <v>12</v>
      </c>
      <c r="F38" s="194">
        <v>12</v>
      </c>
      <c r="G38" s="367">
        <v>12.5</v>
      </c>
      <c r="H38" s="132"/>
    </row>
    <row r="39" spans="1:8" s="238" customFormat="1" ht="15" customHeight="1">
      <c r="A39" s="259">
        <v>34</v>
      </c>
      <c r="B39" s="227" t="s">
        <v>37</v>
      </c>
      <c r="C39" s="227"/>
      <c r="D39" s="350">
        <f>SUM(D14/12)/D38*1000</f>
        <v>19230.76923076923</v>
      </c>
      <c r="E39" s="350">
        <f>SUM(E14/12)/E38*1000</f>
        <v>21875</v>
      </c>
      <c r="F39" s="350">
        <f>SUM(F14/6)/F38*1000</f>
        <v>20200.277777777777</v>
      </c>
      <c r="G39" s="350">
        <f>SUM(G14/12)/G38*1000</f>
        <v>22253.333333333332</v>
      </c>
      <c r="H39" s="132"/>
    </row>
    <row r="40" spans="1:7" ht="12.75">
      <c r="A40" s="20"/>
      <c r="B40" s="20"/>
      <c r="C40" s="21"/>
      <c r="D40" s="22"/>
      <c r="E40" s="36"/>
      <c r="F40" s="36"/>
      <c r="G40" s="24"/>
    </row>
    <row r="41" spans="1:7" ht="12.75">
      <c r="A41" s="37"/>
      <c r="B41" s="30"/>
      <c r="C41" s="11"/>
      <c r="D41" s="31"/>
      <c r="E41" s="38"/>
      <c r="F41" s="38"/>
      <c r="G41" s="31"/>
    </row>
    <row r="42" spans="1:7" ht="12.75">
      <c r="A42" s="11"/>
      <c r="B42" s="39"/>
      <c r="C42" s="33"/>
      <c r="D42" s="33"/>
      <c r="E42" s="40"/>
      <c r="F42" s="40"/>
      <c r="G42" s="33"/>
    </row>
    <row r="43" spans="1:7" ht="12.75">
      <c r="A43" s="15"/>
      <c r="B43" s="15"/>
      <c r="C43" s="10"/>
      <c r="D43" s="10"/>
      <c r="E43" s="35"/>
      <c r="F43" s="35"/>
      <c r="G43" s="10"/>
    </row>
    <row r="44" spans="1:7" ht="12.75">
      <c r="A44" s="15"/>
      <c r="B44" s="15"/>
      <c r="C44" s="10"/>
      <c r="D44" s="10"/>
      <c r="E44" s="35"/>
      <c r="F44" s="35"/>
      <c r="G44" s="10"/>
    </row>
    <row r="45" spans="1:7" ht="12.75">
      <c r="A45" s="15"/>
      <c r="B45" s="15"/>
      <c r="C45" s="10"/>
      <c r="D45" s="10"/>
      <c r="E45" s="35"/>
      <c r="F45" s="35"/>
      <c r="G45" s="10"/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J54"/>
  <sheetViews>
    <sheetView workbookViewId="0" topLeftCell="A1">
      <selection activeCell="A1" sqref="A1:G1"/>
    </sheetView>
  </sheetViews>
  <sheetFormatPr defaultColWidth="9.00390625" defaultRowHeight="12.75"/>
  <cols>
    <col min="1" max="1" width="4.00390625" style="15" customWidth="1"/>
    <col min="2" max="2" width="1.37890625" style="15" customWidth="1"/>
    <col min="3" max="3" width="29.375" style="10" customWidth="1"/>
    <col min="4" max="5" width="12.875" style="10" customWidth="1"/>
    <col min="6" max="7" width="12.625" style="10" customWidth="1"/>
    <col min="8" max="8" width="8.75390625" style="18" customWidth="1"/>
    <col min="9" max="9" width="11.75390625" style="10" customWidth="1"/>
    <col min="10" max="11" width="11.125" style="10" customWidth="1"/>
    <col min="12" max="12" width="11.25390625" style="10" customWidth="1"/>
    <col min="13" max="13" width="10.125" style="10" customWidth="1"/>
    <col min="14" max="14" width="4.375" style="10" customWidth="1"/>
    <col min="15" max="15" width="10.375" style="10" customWidth="1"/>
    <col min="16" max="16" width="9.125" style="10" customWidth="1"/>
    <col min="17" max="17" width="11.375" style="10" customWidth="1"/>
    <col min="18" max="16384" width="9.125" style="10" customWidth="1"/>
  </cols>
  <sheetData>
    <row r="1" spans="1:8" s="7" customFormat="1" ht="18.75" customHeight="1">
      <c r="A1" s="398" t="s">
        <v>57</v>
      </c>
      <c r="B1" s="398"/>
      <c r="C1" s="398"/>
      <c r="D1" s="398"/>
      <c r="E1" s="398"/>
      <c r="F1" s="398"/>
      <c r="G1" s="398"/>
      <c r="H1" s="137"/>
    </row>
    <row r="2" spans="1:38" s="11" customFormat="1" ht="15.75">
      <c r="A2" s="140" t="s">
        <v>45</v>
      </c>
      <c r="B2" s="141"/>
      <c r="C2" s="141"/>
      <c r="D2" s="140" t="s">
        <v>53</v>
      </c>
      <c r="E2" s="143"/>
      <c r="F2" s="143"/>
      <c r="G2" s="8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62" ht="15.75">
      <c r="A3" s="144" t="s">
        <v>2</v>
      </c>
      <c r="B3" s="145"/>
      <c r="C3" s="146"/>
      <c r="D3" s="147">
        <v>3741</v>
      </c>
      <c r="E3" s="148"/>
      <c r="F3" s="148"/>
      <c r="G3" s="166" t="s">
        <v>41</v>
      </c>
      <c r="H3" s="13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</row>
    <row r="4" spans="1:62" s="15" customFormat="1" ht="30" customHeight="1">
      <c r="A4" s="201" t="s">
        <v>3</v>
      </c>
      <c r="B4" s="399" t="s">
        <v>4</v>
      </c>
      <c r="C4" s="399"/>
      <c r="D4" s="169" t="s">
        <v>58</v>
      </c>
      <c r="E4" s="169" t="s">
        <v>59</v>
      </c>
      <c r="F4" s="169" t="s">
        <v>60</v>
      </c>
      <c r="G4" s="169" t="s">
        <v>61</v>
      </c>
      <c r="H4" s="16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</row>
    <row r="5" spans="1:7" ht="6" customHeight="1" thickBot="1">
      <c r="A5" s="204"/>
      <c r="B5" s="204"/>
      <c r="C5" s="204"/>
      <c r="D5" s="204"/>
      <c r="E5" s="204"/>
      <c r="F5" s="204"/>
      <c r="G5" s="204"/>
    </row>
    <row r="6" spans="1:61" s="224" customFormat="1" ht="15.75" customHeight="1" thickBot="1">
      <c r="A6" s="251">
        <v>1</v>
      </c>
      <c r="B6" s="400" t="s">
        <v>5</v>
      </c>
      <c r="C6" s="400"/>
      <c r="D6" s="170">
        <f>SUM(D7:D12,D13,D16:D22)</f>
        <v>26606.100000000002</v>
      </c>
      <c r="E6" s="170">
        <f>SUM(E7:E12,E13,E16:E22)</f>
        <v>25870</v>
      </c>
      <c r="F6" s="170">
        <f>SUM(F7:F12,F13,F16:F22)</f>
        <v>13939.410000000002</v>
      </c>
      <c r="G6" s="170">
        <f>SUM(G7:G12,G13,G16:G22)</f>
        <v>27530</v>
      </c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</row>
    <row r="7" spans="1:61" s="224" customFormat="1" ht="15" customHeight="1">
      <c r="A7" s="252">
        <v>2</v>
      </c>
      <c r="B7" s="279"/>
      <c r="C7" s="280" t="s">
        <v>6</v>
      </c>
      <c r="D7" s="207">
        <v>6699.67</v>
      </c>
      <c r="E7" s="207">
        <v>3950</v>
      </c>
      <c r="F7" s="207">
        <v>2419.64</v>
      </c>
      <c r="G7" s="207">
        <v>5000</v>
      </c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</row>
    <row r="8" spans="1:61" s="224" customFormat="1" ht="15" customHeight="1">
      <c r="A8" s="253">
        <v>3</v>
      </c>
      <c r="B8" s="281"/>
      <c r="C8" s="282" t="s">
        <v>7</v>
      </c>
      <c r="D8" s="173">
        <v>0</v>
      </c>
      <c r="E8" s="173">
        <v>0</v>
      </c>
      <c r="F8" s="173">
        <v>0</v>
      </c>
      <c r="G8" s="173">
        <v>0</v>
      </c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</row>
    <row r="9" spans="1:61" s="224" customFormat="1" ht="15" customHeight="1">
      <c r="A9" s="253">
        <v>4</v>
      </c>
      <c r="B9" s="281"/>
      <c r="C9" s="282" t="s">
        <v>8</v>
      </c>
      <c r="D9" s="173">
        <v>1513.45</v>
      </c>
      <c r="E9" s="173">
        <v>1500</v>
      </c>
      <c r="F9" s="173">
        <v>844.38</v>
      </c>
      <c r="G9" s="173">
        <v>1900</v>
      </c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</row>
    <row r="10" spans="1:61" s="224" customFormat="1" ht="15" customHeight="1">
      <c r="A10" s="253">
        <v>5</v>
      </c>
      <c r="B10" s="281"/>
      <c r="C10" s="282" t="s">
        <v>9</v>
      </c>
      <c r="D10" s="173">
        <v>1005.41</v>
      </c>
      <c r="E10" s="173">
        <v>1010</v>
      </c>
      <c r="F10" s="173">
        <v>958.41</v>
      </c>
      <c r="G10" s="173">
        <v>1000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</row>
    <row r="11" spans="1:61" s="224" customFormat="1" ht="15" customHeight="1">
      <c r="A11" s="253">
        <v>6</v>
      </c>
      <c r="B11" s="281"/>
      <c r="C11" s="282" t="s">
        <v>10</v>
      </c>
      <c r="D11" s="173">
        <v>107.08</v>
      </c>
      <c r="E11" s="173">
        <v>200</v>
      </c>
      <c r="F11" s="173">
        <v>3.06</v>
      </c>
      <c r="G11" s="173">
        <v>200</v>
      </c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</row>
    <row r="12" spans="1:61" s="224" customFormat="1" ht="15" customHeight="1">
      <c r="A12" s="253">
        <v>7</v>
      </c>
      <c r="B12" s="281"/>
      <c r="C12" s="282" t="s">
        <v>11</v>
      </c>
      <c r="D12" s="173">
        <v>2206.44</v>
      </c>
      <c r="E12" s="173">
        <v>1500</v>
      </c>
      <c r="F12" s="173">
        <v>1245.26</v>
      </c>
      <c r="G12" s="173">
        <v>1500</v>
      </c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</row>
    <row r="13" spans="1:61" s="224" customFormat="1" ht="15" customHeight="1">
      <c r="A13" s="253">
        <v>8</v>
      </c>
      <c r="B13" s="281"/>
      <c r="C13" s="282" t="s">
        <v>12</v>
      </c>
      <c r="D13" s="139">
        <f>SUM(D14:D15)</f>
        <v>6920.45</v>
      </c>
      <c r="E13" s="139">
        <f>SUM(E14:E15)</f>
        <v>7780</v>
      </c>
      <c r="F13" s="139">
        <f>SUM(F14:F15)</f>
        <v>3477.66</v>
      </c>
      <c r="G13" s="139">
        <f>SUM(G14:G15)</f>
        <v>8000</v>
      </c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</row>
    <row r="14" spans="1:61" s="224" customFormat="1" ht="15" customHeight="1">
      <c r="A14" s="254">
        <v>9</v>
      </c>
      <c r="B14" s="283"/>
      <c r="C14" s="284" t="s">
        <v>42</v>
      </c>
      <c r="D14" s="184">
        <v>6787</v>
      </c>
      <c r="E14" s="184">
        <v>7650</v>
      </c>
      <c r="F14" s="184">
        <v>3467.92</v>
      </c>
      <c r="G14" s="184">
        <v>7850</v>
      </c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</row>
    <row r="15" spans="1:61" s="224" customFormat="1" ht="15" customHeight="1">
      <c r="A15" s="255">
        <v>10</v>
      </c>
      <c r="B15" s="285"/>
      <c r="C15" s="286" t="s">
        <v>13</v>
      </c>
      <c r="D15" s="171">
        <v>133.45</v>
      </c>
      <c r="E15" s="171">
        <v>130</v>
      </c>
      <c r="F15" s="171">
        <v>9.74</v>
      </c>
      <c r="G15" s="171">
        <v>150</v>
      </c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</row>
    <row r="16" spans="1:61" s="224" customFormat="1" ht="15" customHeight="1">
      <c r="A16" s="253">
        <v>11</v>
      </c>
      <c r="B16" s="281"/>
      <c r="C16" s="282" t="s">
        <v>55</v>
      </c>
      <c r="D16" s="173">
        <v>2396.05</v>
      </c>
      <c r="E16" s="173">
        <v>2650</v>
      </c>
      <c r="F16" s="173">
        <v>1213.94</v>
      </c>
      <c r="G16" s="173">
        <v>2650</v>
      </c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</row>
    <row r="17" spans="1:61" s="224" customFormat="1" ht="15" customHeight="1">
      <c r="A17" s="253">
        <v>12</v>
      </c>
      <c r="B17" s="281"/>
      <c r="C17" s="282" t="s">
        <v>14</v>
      </c>
      <c r="D17" s="173">
        <v>259.91</v>
      </c>
      <c r="E17" s="173">
        <v>300</v>
      </c>
      <c r="F17" s="173">
        <v>118.23</v>
      </c>
      <c r="G17" s="173">
        <v>300</v>
      </c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</row>
    <row r="18" spans="1:61" s="224" customFormat="1" ht="15" customHeight="1">
      <c r="A18" s="253">
        <v>13</v>
      </c>
      <c r="B18" s="281"/>
      <c r="C18" s="282" t="s">
        <v>15</v>
      </c>
      <c r="D18" s="173">
        <v>4.97</v>
      </c>
      <c r="E18" s="173">
        <v>30</v>
      </c>
      <c r="F18" s="173">
        <v>8.7</v>
      </c>
      <c r="G18" s="173">
        <v>30</v>
      </c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</row>
    <row r="19" spans="1:61" s="224" customFormat="1" ht="15" customHeight="1">
      <c r="A19" s="253">
        <v>14</v>
      </c>
      <c r="B19" s="281"/>
      <c r="C19" s="282" t="s">
        <v>16</v>
      </c>
      <c r="D19" s="173">
        <v>110.9</v>
      </c>
      <c r="E19" s="173">
        <v>150</v>
      </c>
      <c r="F19" s="173">
        <v>167.92</v>
      </c>
      <c r="G19" s="173">
        <v>200</v>
      </c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</row>
    <row r="20" spans="1:61" s="224" customFormat="1" ht="15" customHeight="1">
      <c r="A20" s="253">
        <v>15</v>
      </c>
      <c r="B20" s="281"/>
      <c r="C20" s="282" t="s">
        <v>34</v>
      </c>
      <c r="D20" s="173">
        <v>5364.9</v>
      </c>
      <c r="E20" s="173">
        <v>6700</v>
      </c>
      <c r="F20" s="173">
        <v>3480.09</v>
      </c>
      <c r="G20" s="173">
        <v>6700</v>
      </c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</row>
    <row r="21" spans="1:61" s="224" customFormat="1" ht="15" customHeight="1">
      <c r="A21" s="253">
        <v>16</v>
      </c>
      <c r="B21" s="281"/>
      <c r="C21" s="282" t="s">
        <v>17</v>
      </c>
      <c r="D21" s="173">
        <v>0</v>
      </c>
      <c r="E21" s="173">
        <v>0</v>
      </c>
      <c r="F21" s="173">
        <v>0</v>
      </c>
      <c r="G21" s="173">
        <v>0</v>
      </c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</row>
    <row r="22" spans="1:61" s="224" customFormat="1" ht="15" customHeight="1" thickBot="1">
      <c r="A22" s="256">
        <v>17</v>
      </c>
      <c r="B22" s="287"/>
      <c r="C22" s="288" t="s">
        <v>18</v>
      </c>
      <c r="D22" s="175">
        <v>16.87</v>
      </c>
      <c r="E22" s="175">
        <v>100</v>
      </c>
      <c r="F22" s="175">
        <v>2.12</v>
      </c>
      <c r="G22" s="175">
        <v>50</v>
      </c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</row>
    <row r="23" spans="1:61" s="224" customFormat="1" ht="15.75" customHeight="1" thickBot="1">
      <c r="A23" s="251">
        <v>18</v>
      </c>
      <c r="B23" s="401" t="s">
        <v>19</v>
      </c>
      <c r="C23" s="402"/>
      <c r="D23" s="170">
        <f>SUM(D24:D31)</f>
        <v>27687.29</v>
      </c>
      <c r="E23" s="170">
        <f>SUM(E24:E31)</f>
        <v>25870</v>
      </c>
      <c r="F23" s="170">
        <f>SUM(F24:F31)</f>
        <v>12234.98</v>
      </c>
      <c r="G23" s="170">
        <f>SUM(G24:G31)</f>
        <v>27530</v>
      </c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</row>
    <row r="24" spans="1:61" s="224" customFormat="1" ht="15" customHeight="1">
      <c r="A24" s="252">
        <v>19</v>
      </c>
      <c r="B24" s="290"/>
      <c r="C24" s="280" t="s">
        <v>20</v>
      </c>
      <c r="D24" s="207">
        <v>162.09</v>
      </c>
      <c r="E24" s="207">
        <v>200</v>
      </c>
      <c r="F24" s="207">
        <v>14.54</v>
      </c>
      <c r="G24" s="207">
        <v>150</v>
      </c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</row>
    <row r="25" spans="1:61" s="224" customFormat="1" ht="15" customHeight="1">
      <c r="A25" s="253">
        <v>20</v>
      </c>
      <c r="B25" s="281"/>
      <c r="C25" s="282" t="s">
        <v>21</v>
      </c>
      <c r="D25" s="173">
        <v>8833.6</v>
      </c>
      <c r="E25" s="173">
        <v>7000</v>
      </c>
      <c r="F25" s="173">
        <v>3092.13</v>
      </c>
      <c r="G25" s="173">
        <v>7400</v>
      </c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</row>
    <row r="26" spans="1:61" s="224" customFormat="1" ht="15" customHeight="1">
      <c r="A26" s="253">
        <v>21</v>
      </c>
      <c r="B26" s="281"/>
      <c r="C26" s="282" t="s">
        <v>22</v>
      </c>
      <c r="D26" s="173">
        <v>240.47</v>
      </c>
      <c r="E26" s="173">
        <v>150</v>
      </c>
      <c r="F26" s="173">
        <v>203.28</v>
      </c>
      <c r="G26" s="173">
        <v>309</v>
      </c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</row>
    <row r="27" spans="1:61" s="224" customFormat="1" ht="15" customHeight="1">
      <c r="A27" s="253">
        <v>22</v>
      </c>
      <c r="B27" s="281"/>
      <c r="C27" s="282" t="s">
        <v>23</v>
      </c>
      <c r="D27" s="173">
        <v>792.57</v>
      </c>
      <c r="E27" s="173">
        <v>500</v>
      </c>
      <c r="F27" s="173">
        <v>415.03</v>
      </c>
      <c r="G27" s="173">
        <v>300</v>
      </c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</row>
    <row r="28" spans="1:61" s="224" customFormat="1" ht="15" customHeight="1">
      <c r="A28" s="253">
        <v>23</v>
      </c>
      <c r="B28" s="281"/>
      <c r="C28" s="282" t="s">
        <v>35</v>
      </c>
      <c r="D28" s="173">
        <v>0</v>
      </c>
      <c r="E28" s="173">
        <v>0</v>
      </c>
      <c r="F28" s="173">
        <v>0</v>
      </c>
      <c r="G28" s="173">
        <v>0</v>
      </c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</row>
    <row r="29" spans="1:61" s="224" customFormat="1" ht="15" customHeight="1">
      <c r="A29" s="253">
        <v>24</v>
      </c>
      <c r="B29" s="281"/>
      <c r="C29" s="282" t="s">
        <v>24</v>
      </c>
      <c r="D29" s="173">
        <v>0</v>
      </c>
      <c r="E29" s="173">
        <v>0</v>
      </c>
      <c r="F29" s="173">
        <v>0</v>
      </c>
      <c r="G29" s="173">
        <v>0</v>
      </c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</row>
    <row r="30" spans="1:61" s="224" customFormat="1" ht="15" customHeight="1" thickBot="1">
      <c r="A30" s="257">
        <v>25</v>
      </c>
      <c r="B30" s="287"/>
      <c r="C30" s="288" t="s">
        <v>25</v>
      </c>
      <c r="D30" s="174">
        <v>1258.56</v>
      </c>
      <c r="E30" s="174">
        <v>1000</v>
      </c>
      <c r="F30" s="174">
        <v>0</v>
      </c>
      <c r="G30" s="174">
        <v>1500</v>
      </c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</row>
    <row r="31" spans="1:61" s="224" customFormat="1" ht="15.75" customHeight="1" thickBot="1">
      <c r="A31" s="251">
        <v>26</v>
      </c>
      <c r="B31" s="392" t="s">
        <v>26</v>
      </c>
      <c r="C31" s="392"/>
      <c r="D31" s="172">
        <v>16400</v>
      </c>
      <c r="E31" s="172">
        <v>17020</v>
      </c>
      <c r="F31" s="172">
        <v>8510</v>
      </c>
      <c r="G31" s="172">
        <v>17871</v>
      </c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</row>
    <row r="32" spans="1:61" s="224" customFormat="1" ht="15.75" customHeight="1" thickBot="1">
      <c r="A32" s="251">
        <v>27</v>
      </c>
      <c r="B32" s="394" t="s">
        <v>36</v>
      </c>
      <c r="C32" s="395"/>
      <c r="D32" s="170">
        <f>SUM(D23-D6)</f>
        <v>1081.1899999999987</v>
      </c>
      <c r="E32" s="170">
        <f>SUM(E23-E6)</f>
        <v>0</v>
      </c>
      <c r="F32" s="170">
        <f>SUM(F23-F6)</f>
        <v>-1704.430000000002</v>
      </c>
      <c r="G32" s="170">
        <f>SUM(G23-G6)</f>
        <v>0</v>
      </c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</row>
    <row r="33" spans="1:60" s="224" customFormat="1" ht="15" customHeight="1">
      <c r="A33" s="258">
        <v>28</v>
      </c>
      <c r="B33" s="396" t="s">
        <v>27</v>
      </c>
      <c r="C33" s="397"/>
      <c r="D33" s="211"/>
      <c r="E33" s="211"/>
      <c r="F33" s="211"/>
      <c r="G33" s="211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</row>
    <row r="34" spans="1:60" s="230" customFormat="1" ht="15" customHeight="1">
      <c r="A34" s="259">
        <v>29</v>
      </c>
      <c r="B34" s="227" t="s">
        <v>28</v>
      </c>
      <c r="C34" s="227"/>
      <c r="D34" s="176">
        <v>6000</v>
      </c>
      <c r="E34" s="176">
        <v>8000</v>
      </c>
      <c r="F34" s="176">
        <v>0</v>
      </c>
      <c r="G34" s="176">
        <v>8000</v>
      </c>
      <c r="H34" s="132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</row>
    <row r="35" spans="1:60" s="230" customFormat="1" ht="15" customHeight="1">
      <c r="A35" s="259">
        <v>30</v>
      </c>
      <c r="B35" s="393" t="s">
        <v>29</v>
      </c>
      <c r="C35" s="393"/>
      <c r="D35" s="176">
        <v>7760.61</v>
      </c>
      <c r="E35" s="176">
        <v>0</v>
      </c>
      <c r="F35" s="176">
        <v>1121.67</v>
      </c>
      <c r="G35" s="176">
        <v>1000</v>
      </c>
      <c r="H35" s="132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</row>
    <row r="36" spans="1:60" s="230" customFormat="1" ht="15" customHeight="1">
      <c r="A36" s="259">
        <v>31</v>
      </c>
      <c r="B36" s="393" t="s">
        <v>30</v>
      </c>
      <c r="C36" s="393"/>
      <c r="D36" s="176">
        <v>0</v>
      </c>
      <c r="E36" s="176">
        <v>0</v>
      </c>
      <c r="F36" s="176">
        <v>0</v>
      </c>
      <c r="G36" s="176">
        <v>0</v>
      </c>
      <c r="H36" s="132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</row>
    <row r="37" spans="1:36" s="230" customFormat="1" ht="15" customHeight="1">
      <c r="A37" s="259">
        <v>32</v>
      </c>
      <c r="B37" s="393" t="s">
        <v>31</v>
      </c>
      <c r="C37" s="393"/>
      <c r="D37" s="176">
        <v>0</v>
      </c>
      <c r="E37" s="176">
        <v>0</v>
      </c>
      <c r="F37" s="176">
        <v>0</v>
      </c>
      <c r="G37" s="176">
        <v>0</v>
      </c>
      <c r="H37" s="132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</row>
    <row r="38" spans="1:36" s="230" customFormat="1" ht="15" customHeight="1">
      <c r="A38" s="259">
        <v>33</v>
      </c>
      <c r="B38" s="393" t="s">
        <v>54</v>
      </c>
      <c r="C38" s="393"/>
      <c r="D38" s="231">
        <v>36.71</v>
      </c>
      <c r="E38" s="231">
        <v>34</v>
      </c>
      <c r="F38" s="231">
        <v>31</v>
      </c>
      <c r="G38" s="231">
        <v>34.5</v>
      </c>
      <c r="H38" s="132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</row>
    <row r="39" spans="1:36" s="230" customFormat="1" ht="15" customHeight="1">
      <c r="A39" s="259">
        <v>34</v>
      </c>
      <c r="B39" s="393" t="s">
        <v>37</v>
      </c>
      <c r="C39" s="393"/>
      <c r="D39" s="349">
        <f>SUM(D14/12)/D38*1000</f>
        <v>15406.791973122674</v>
      </c>
      <c r="E39" s="349">
        <f>SUM(E14/12)/E38*1000</f>
        <v>18750</v>
      </c>
      <c r="F39" s="349">
        <f>SUM(F14/6)/F38*1000</f>
        <v>18644.7311827957</v>
      </c>
      <c r="G39" s="349">
        <f>SUM(G14/12)/G38*1000</f>
        <v>18961.35265700483</v>
      </c>
      <c r="H39" s="132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</row>
    <row r="40" spans="1:38" s="28" customFormat="1" ht="21" customHeight="1">
      <c r="A40" s="20"/>
      <c r="B40" s="20"/>
      <c r="C40" s="21"/>
      <c r="D40" s="22"/>
      <c r="E40" s="22"/>
      <c r="F40" s="22"/>
      <c r="G40" s="24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1:38" s="29" customFormat="1" ht="12.75">
      <c r="A41" s="37"/>
      <c r="B41" s="30"/>
      <c r="C41" s="11"/>
      <c r="D41" s="31"/>
      <c r="G41" s="31"/>
      <c r="H41" s="32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</row>
    <row r="42" spans="2:8" s="11" customFormat="1" ht="12.75">
      <c r="B42" s="34"/>
      <c r="C42" s="33"/>
      <c r="D42" s="33"/>
      <c r="E42" s="33"/>
      <c r="F42" s="33"/>
      <c r="G42" s="33"/>
      <c r="H42" s="113"/>
    </row>
    <row r="50" ht="12.75" hidden="1"/>
    <row r="54" ht="12.75">
      <c r="A54" s="37"/>
    </row>
  </sheetData>
  <mergeCells count="12">
    <mergeCell ref="A1:G1"/>
    <mergeCell ref="B4:C4"/>
    <mergeCell ref="B6:C6"/>
    <mergeCell ref="B23:C23"/>
    <mergeCell ref="B31:C31"/>
    <mergeCell ref="B32:C32"/>
    <mergeCell ref="B33:C33"/>
    <mergeCell ref="B35:C35"/>
    <mergeCell ref="B36:C36"/>
    <mergeCell ref="B37:C37"/>
    <mergeCell ref="B38:C38"/>
    <mergeCell ref="B39:C3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50"/>
  <sheetViews>
    <sheetView workbookViewId="0" topLeftCell="B1">
      <selection activeCell="A1" sqref="A1:G1"/>
    </sheetView>
  </sheetViews>
  <sheetFormatPr defaultColWidth="9.00390625" defaultRowHeight="12.75"/>
  <cols>
    <col min="1" max="1" width="4.00390625" style="15" customWidth="1"/>
    <col min="2" max="2" width="1.37890625" style="15" customWidth="1"/>
    <col min="3" max="3" width="29.375" style="10" customWidth="1"/>
    <col min="4" max="5" width="12.875" style="10" customWidth="1"/>
    <col min="6" max="7" width="12.625" style="10" customWidth="1"/>
    <col min="8" max="8" width="8.75390625" style="18" customWidth="1"/>
    <col min="9" max="9" width="9.25390625" style="18" customWidth="1"/>
    <col min="10" max="10" width="11.75390625" style="10" customWidth="1"/>
    <col min="11" max="12" width="11.125" style="10" customWidth="1"/>
    <col min="13" max="13" width="11.25390625" style="10" customWidth="1"/>
    <col min="14" max="14" width="10.125" style="10" customWidth="1"/>
    <col min="15" max="15" width="4.375" style="10" customWidth="1"/>
    <col min="16" max="16" width="10.375" style="10" customWidth="1"/>
    <col min="17" max="17" width="9.125" style="10" customWidth="1"/>
    <col min="18" max="18" width="11.375" style="10" customWidth="1"/>
    <col min="19" max="16384" width="9.125" style="10" customWidth="1"/>
  </cols>
  <sheetData>
    <row r="1" spans="1:9" s="7" customFormat="1" ht="18.75">
      <c r="A1" s="398" t="s">
        <v>57</v>
      </c>
      <c r="B1" s="398"/>
      <c r="C1" s="398"/>
      <c r="D1" s="398"/>
      <c r="E1" s="398"/>
      <c r="F1" s="398"/>
      <c r="G1" s="398"/>
      <c r="H1" s="30"/>
      <c r="I1" s="6"/>
    </row>
    <row r="2" spans="1:39" s="11" customFormat="1" ht="15.75">
      <c r="A2" s="140" t="s">
        <v>45</v>
      </c>
      <c r="B2" s="141"/>
      <c r="C2" s="141"/>
      <c r="D2" s="140" t="s">
        <v>46</v>
      </c>
      <c r="E2" s="143"/>
      <c r="F2" s="143"/>
      <c r="G2" s="8"/>
      <c r="H2" s="9"/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63" ht="15.75">
      <c r="A3" s="144" t="s">
        <v>2</v>
      </c>
      <c r="B3" s="145"/>
      <c r="C3" s="146"/>
      <c r="D3" s="147">
        <v>3311</v>
      </c>
      <c r="E3" s="148"/>
      <c r="F3" s="148"/>
      <c r="G3" s="166" t="s">
        <v>41</v>
      </c>
      <c r="I3" s="13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</row>
    <row r="4" spans="1:63" s="15" customFormat="1" ht="30">
      <c r="A4" s="201" t="s">
        <v>3</v>
      </c>
      <c r="B4" s="399" t="s">
        <v>4</v>
      </c>
      <c r="C4" s="399"/>
      <c r="D4" s="169" t="s">
        <v>58</v>
      </c>
      <c r="E4" s="169" t="s">
        <v>59</v>
      </c>
      <c r="F4" s="169" t="s">
        <v>60</v>
      </c>
      <c r="G4" s="169" t="s">
        <v>61</v>
      </c>
      <c r="H4" s="134"/>
      <c r="I4" s="16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</row>
    <row r="5" spans="1:7" ht="6" customHeight="1" thickBot="1">
      <c r="A5" s="204"/>
      <c r="B5" s="204"/>
      <c r="C5" s="204"/>
      <c r="D5" s="204"/>
      <c r="E5" s="204"/>
      <c r="F5" s="204"/>
      <c r="G5" s="204"/>
    </row>
    <row r="6" spans="1:62" s="224" customFormat="1" ht="15.75" customHeight="1" thickBot="1">
      <c r="A6" s="251">
        <v>1</v>
      </c>
      <c r="B6" s="400" t="s">
        <v>5</v>
      </c>
      <c r="C6" s="400"/>
      <c r="D6" s="170">
        <f>SUM(D7:D12,D13,D16:D22)</f>
        <v>14309</v>
      </c>
      <c r="E6" s="170">
        <f>SUM(E7:E12,E13,E16:E22)</f>
        <v>15126</v>
      </c>
      <c r="F6" s="170">
        <f>SUM(F7:F12,F13,F16:F22)</f>
        <v>7873</v>
      </c>
      <c r="G6" s="170">
        <f>SUM(G7:G12,G13,G16:G22)</f>
        <v>15671</v>
      </c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</row>
    <row r="7" spans="1:62" s="224" customFormat="1" ht="15" customHeight="1">
      <c r="A7" s="252">
        <v>2</v>
      </c>
      <c r="B7" s="279"/>
      <c r="C7" s="280" t="s">
        <v>6</v>
      </c>
      <c r="D7" s="207">
        <v>440</v>
      </c>
      <c r="E7" s="207">
        <v>476</v>
      </c>
      <c r="F7" s="207">
        <v>258</v>
      </c>
      <c r="G7" s="207">
        <v>739</v>
      </c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</row>
    <row r="8" spans="1:62" s="224" customFormat="1" ht="15" customHeight="1">
      <c r="A8" s="253">
        <v>3</v>
      </c>
      <c r="B8" s="281"/>
      <c r="C8" s="282" t="s">
        <v>7</v>
      </c>
      <c r="D8" s="173">
        <v>0</v>
      </c>
      <c r="E8" s="173">
        <v>0</v>
      </c>
      <c r="F8" s="173">
        <v>0</v>
      </c>
      <c r="G8" s="173">
        <v>0</v>
      </c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</row>
    <row r="9" spans="1:62" s="224" customFormat="1" ht="15" customHeight="1">
      <c r="A9" s="253">
        <v>4</v>
      </c>
      <c r="B9" s="281"/>
      <c r="C9" s="282" t="s">
        <v>8</v>
      </c>
      <c r="D9" s="173">
        <v>1250</v>
      </c>
      <c r="E9" s="173">
        <v>1230</v>
      </c>
      <c r="F9" s="173">
        <v>565</v>
      </c>
      <c r="G9" s="173">
        <v>1280</v>
      </c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</row>
    <row r="10" spans="1:62" s="224" customFormat="1" ht="15" customHeight="1">
      <c r="A10" s="253">
        <v>5</v>
      </c>
      <c r="B10" s="281"/>
      <c r="C10" s="282" t="s">
        <v>9</v>
      </c>
      <c r="D10" s="173">
        <v>357</v>
      </c>
      <c r="E10" s="173">
        <v>430</v>
      </c>
      <c r="F10" s="173">
        <v>193</v>
      </c>
      <c r="G10" s="173">
        <v>700</v>
      </c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</row>
    <row r="11" spans="1:62" s="224" customFormat="1" ht="15" customHeight="1">
      <c r="A11" s="253">
        <v>6</v>
      </c>
      <c r="B11" s="281"/>
      <c r="C11" s="282" t="s">
        <v>10</v>
      </c>
      <c r="D11" s="173">
        <v>14</v>
      </c>
      <c r="E11" s="173">
        <v>17</v>
      </c>
      <c r="F11" s="173">
        <v>13</v>
      </c>
      <c r="G11" s="173">
        <v>20</v>
      </c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</row>
    <row r="12" spans="1:62" s="224" customFormat="1" ht="15" customHeight="1">
      <c r="A12" s="253">
        <v>7</v>
      </c>
      <c r="B12" s="281"/>
      <c r="C12" s="282" t="s">
        <v>11</v>
      </c>
      <c r="D12" s="173">
        <v>5695</v>
      </c>
      <c r="E12" s="173">
        <v>6080</v>
      </c>
      <c r="F12" s="173">
        <v>3460</v>
      </c>
      <c r="G12" s="173">
        <v>5965</v>
      </c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</row>
    <row r="13" spans="1:62" s="224" customFormat="1" ht="15" customHeight="1">
      <c r="A13" s="253">
        <v>8</v>
      </c>
      <c r="B13" s="281"/>
      <c r="C13" s="282" t="s">
        <v>12</v>
      </c>
      <c r="D13" s="139">
        <f>SUM(D14:D15)</f>
        <v>4343</v>
      </c>
      <c r="E13" s="139">
        <f>SUM(E14:E15)</f>
        <v>4475</v>
      </c>
      <c r="F13" s="139">
        <f>SUM(F14:F15)</f>
        <v>2206</v>
      </c>
      <c r="G13" s="139">
        <f>SUM(G14:G15)</f>
        <v>4495</v>
      </c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</row>
    <row r="14" spans="1:62" s="224" customFormat="1" ht="15" customHeight="1">
      <c r="A14" s="254">
        <v>9</v>
      </c>
      <c r="B14" s="283"/>
      <c r="C14" s="284" t="s">
        <v>42</v>
      </c>
      <c r="D14" s="184">
        <v>4086</v>
      </c>
      <c r="E14" s="184">
        <v>4200</v>
      </c>
      <c r="F14" s="184">
        <v>2060</v>
      </c>
      <c r="G14" s="184">
        <v>4215</v>
      </c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</row>
    <row r="15" spans="1:62" s="224" customFormat="1" ht="15" customHeight="1">
      <c r="A15" s="255">
        <v>10</v>
      </c>
      <c r="B15" s="285"/>
      <c r="C15" s="286" t="s">
        <v>13</v>
      </c>
      <c r="D15" s="171">
        <v>257</v>
      </c>
      <c r="E15" s="171">
        <v>275</v>
      </c>
      <c r="F15" s="171">
        <v>146</v>
      </c>
      <c r="G15" s="171">
        <v>280</v>
      </c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</row>
    <row r="16" spans="1:62" s="224" customFormat="1" ht="15" customHeight="1">
      <c r="A16" s="253">
        <v>11</v>
      </c>
      <c r="B16" s="281"/>
      <c r="C16" s="282" t="s">
        <v>55</v>
      </c>
      <c r="D16" s="173">
        <v>1512</v>
      </c>
      <c r="E16" s="173">
        <v>1565</v>
      </c>
      <c r="F16" s="173">
        <v>769</v>
      </c>
      <c r="G16" s="173">
        <v>1530</v>
      </c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</row>
    <row r="17" spans="1:62" s="224" customFormat="1" ht="15" customHeight="1">
      <c r="A17" s="253">
        <v>12</v>
      </c>
      <c r="B17" s="281"/>
      <c r="C17" s="282" t="s">
        <v>14</v>
      </c>
      <c r="D17" s="173">
        <v>215</v>
      </c>
      <c r="E17" s="173">
        <v>229</v>
      </c>
      <c r="F17" s="173">
        <v>111</v>
      </c>
      <c r="G17" s="173">
        <v>250</v>
      </c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</row>
    <row r="18" spans="1:62" s="224" customFormat="1" ht="15" customHeight="1">
      <c r="A18" s="253">
        <v>13</v>
      </c>
      <c r="B18" s="281"/>
      <c r="C18" s="282" t="s">
        <v>15</v>
      </c>
      <c r="D18" s="173">
        <v>1</v>
      </c>
      <c r="E18" s="173">
        <v>4</v>
      </c>
      <c r="F18" s="173">
        <v>4</v>
      </c>
      <c r="G18" s="173">
        <v>5</v>
      </c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</row>
    <row r="19" spans="1:62" s="224" customFormat="1" ht="15" customHeight="1">
      <c r="A19" s="253">
        <v>14</v>
      </c>
      <c r="B19" s="281"/>
      <c r="C19" s="282" t="s">
        <v>16</v>
      </c>
      <c r="D19" s="173">
        <v>75</v>
      </c>
      <c r="E19" s="173">
        <v>100</v>
      </c>
      <c r="F19" s="173">
        <v>46</v>
      </c>
      <c r="G19" s="173">
        <v>93</v>
      </c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</row>
    <row r="20" spans="1:62" s="224" customFormat="1" ht="15" customHeight="1">
      <c r="A20" s="253">
        <v>15</v>
      </c>
      <c r="B20" s="281"/>
      <c r="C20" s="282" t="s">
        <v>34</v>
      </c>
      <c r="D20" s="173">
        <v>407</v>
      </c>
      <c r="E20" s="173">
        <v>520</v>
      </c>
      <c r="F20" s="173">
        <v>248</v>
      </c>
      <c r="G20" s="173">
        <v>594</v>
      </c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</row>
    <row r="21" spans="1:62" s="224" customFormat="1" ht="15" customHeight="1">
      <c r="A21" s="253">
        <v>16</v>
      </c>
      <c r="B21" s="281"/>
      <c r="C21" s="282" t="s">
        <v>17</v>
      </c>
      <c r="D21" s="173">
        <v>0</v>
      </c>
      <c r="E21" s="173">
        <v>0</v>
      </c>
      <c r="F21" s="173">
        <v>0</v>
      </c>
      <c r="G21" s="173">
        <v>0</v>
      </c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</row>
    <row r="22" spans="1:62" s="224" customFormat="1" ht="15" customHeight="1" thickBot="1">
      <c r="A22" s="256">
        <v>17</v>
      </c>
      <c r="B22" s="287"/>
      <c r="C22" s="288" t="s">
        <v>18</v>
      </c>
      <c r="D22" s="175">
        <v>0</v>
      </c>
      <c r="E22" s="175">
        <v>0</v>
      </c>
      <c r="F22" s="175">
        <v>0</v>
      </c>
      <c r="G22" s="175">
        <v>0</v>
      </c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</row>
    <row r="23" spans="1:62" s="224" customFormat="1" ht="15.75" customHeight="1" thickBot="1">
      <c r="A23" s="251">
        <v>18</v>
      </c>
      <c r="B23" s="401" t="s">
        <v>19</v>
      </c>
      <c r="C23" s="402"/>
      <c r="D23" s="170">
        <f>SUM(D24:D31)</f>
        <v>14678</v>
      </c>
      <c r="E23" s="170">
        <f>SUM(E24:E31)</f>
        <v>15126</v>
      </c>
      <c r="F23" s="170">
        <f>SUM(F24:F31)</f>
        <v>8314</v>
      </c>
      <c r="G23" s="170">
        <f>SUM(G24:G31)</f>
        <v>15671</v>
      </c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</row>
    <row r="24" spans="1:62" s="224" customFormat="1" ht="15" customHeight="1">
      <c r="A24" s="252">
        <v>19</v>
      </c>
      <c r="B24" s="290"/>
      <c r="C24" s="280" t="s">
        <v>20</v>
      </c>
      <c r="D24" s="207">
        <v>0</v>
      </c>
      <c r="E24" s="207">
        <v>0</v>
      </c>
      <c r="F24" s="207">
        <v>0</v>
      </c>
      <c r="G24" s="207">
        <v>0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</row>
    <row r="25" spans="1:62" s="224" customFormat="1" ht="15" customHeight="1">
      <c r="A25" s="253">
        <v>20</v>
      </c>
      <c r="B25" s="281"/>
      <c r="C25" s="282" t="s">
        <v>21</v>
      </c>
      <c r="D25" s="173">
        <v>5691</v>
      </c>
      <c r="E25" s="173">
        <v>5900</v>
      </c>
      <c r="F25" s="173">
        <v>3643</v>
      </c>
      <c r="G25" s="173">
        <v>5900</v>
      </c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</row>
    <row r="26" spans="1:62" s="224" customFormat="1" ht="15" customHeight="1">
      <c r="A26" s="253">
        <v>21</v>
      </c>
      <c r="B26" s="281"/>
      <c r="C26" s="282" t="s">
        <v>22</v>
      </c>
      <c r="D26" s="173">
        <v>1</v>
      </c>
      <c r="E26" s="173">
        <v>1</v>
      </c>
      <c r="F26" s="173">
        <v>0</v>
      </c>
      <c r="G26" s="173">
        <v>1</v>
      </c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</row>
    <row r="27" spans="1:62" s="224" customFormat="1" ht="15" customHeight="1">
      <c r="A27" s="253">
        <v>22</v>
      </c>
      <c r="B27" s="281"/>
      <c r="C27" s="282" t="s">
        <v>23</v>
      </c>
      <c r="D27" s="173">
        <v>484</v>
      </c>
      <c r="E27" s="173">
        <v>300</v>
      </c>
      <c r="F27" s="173">
        <v>209</v>
      </c>
      <c r="G27" s="173">
        <v>250</v>
      </c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</row>
    <row r="28" spans="1:62" s="224" customFormat="1" ht="15" customHeight="1">
      <c r="A28" s="253">
        <v>23</v>
      </c>
      <c r="B28" s="281"/>
      <c r="C28" s="282" t="s">
        <v>35</v>
      </c>
      <c r="D28" s="173">
        <v>0</v>
      </c>
      <c r="E28" s="173">
        <v>0</v>
      </c>
      <c r="F28" s="173">
        <v>0</v>
      </c>
      <c r="G28" s="173">
        <v>0</v>
      </c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</row>
    <row r="29" spans="1:62" s="224" customFormat="1" ht="15" customHeight="1">
      <c r="A29" s="253">
        <v>24</v>
      </c>
      <c r="B29" s="281"/>
      <c r="C29" s="282" t="s">
        <v>24</v>
      </c>
      <c r="D29" s="173">
        <v>2</v>
      </c>
      <c r="E29" s="173">
        <v>0</v>
      </c>
      <c r="F29" s="173">
        <v>0</v>
      </c>
      <c r="G29" s="173">
        <v>0</v>
      </c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</row>
    <row r="30" spans="1:62" s="224" customFormat="1" ht="15" customHeight="1" thickBot="1">
      <c r="A30" s="257">
        <v>25</v>
      </c>
      <c r="B30" s="287"/>
      <c r="C30" s="288" t="s">
        <v>25</v>
      </c>
      <c r="D30" s="174">
        <v>0</v>
      </c>
      <c r="E30" s="174">
        <v>0</v>
      </c>
      <c r="F30" s="174">
        <v>0</v>
      </c>
      <c r="G30" s="174">
        <v>0</v>
      </c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</row>
    <row r="31" spans="1:62" s="224" customFormat="1" ht="15.75" customHeight="1" thickBot="1">
      <c r="A31" s="251">
        <v>26</v>
      </c>
      <c r="B31" s="392" t="s">
        <v>26</v>
      </c>
      <c r="C31" s="392"/>
      <c r="D31" s="172">
        <v>8500</v>
      </c>
      <c r="E31" s="172">
        <v>8925</v>
      </c>
      <c r="F31" s="172">
        <v>4462</v>
      </c>
      <c r="G31" s="172">
        <v>9520</v>
      </c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</row>
    <row r="32" spans="1:62" s="224" customFormat="1" ht="15.75" customHeight="1" thickBot="1">
      <c r="A32" s="251">
        <v>27</v>
      </c>
      <c r="B32" s="394" t="s">
        <v>36</v>
      </c>
      <c r="C32" s="395"/>
      <c r="D32" s="170">
        <f>SUM(D23-D6)</f>
        <v>369</v>
      </c>
      <c r="E32" s="170">
        <f>SUM(E23-E6)</f>
        <v>0</v>
      </c>
      <c r="F32" s="170">
        <f>SUM(F23-F6)</f>
        <v>441</v>
      </c>
      <c r="G32" s="170">
        <f>SUM(G23-G6)</f>
        <v>0</v>
      </c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</row>
    <row r="33" spans="1:61" s="224" customFormat="1" ht="15" customHeight="1">
      <c r="A33" s="258">
        <v>28</v>
      </c>
      <c r="B33" s="396" t="s">
        <v>27</v>
      </c>
      <c r="C33" s="397"/>
      <c r="D33" s="211"/>
      <c r="E33" s="211"/>
      <c r="F33" s="211"/>
      <c r="G33" s="211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</row>
    <row r="34" spans="1:61" s="230" customFormat="1" ht="15" customHeight="1">
      <c r="A34" s="259">
        <v>29</v>
      </c>
      <c r="B34" s="227" t="s">
        <v>28</v>
      </c>
      <c r="C34" s="227"/>
      <c r="D34" s="176">
        <v>2500</v>
      </c>
      <c r="E34" s="176">
        <v>500</v>
      </c>
      <c r="F34" s="176">
        <v>500</v>
      </c>
      <c r="G34" s="176">
        <v>0</v>
      </c>
      <c r="H34" s="224"/>
      <c r="I34" s="132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</row>
    <row r="35" spans="1:61" s="230" customFormat="1" ht="15" customHeight="1">
      <c r="A35" s="259">
        <v>30</v>
      </c>
      <c r="B35" s="393" t="s">
        <v>29</v>
      </c>
      <c r="C35" s="393"/>
      <c r="D35" s="176">
        <v>1359</v>
      </c>
      <c r="E35" s="176">
        <v>300</v>
      </c>
      <c r="F35" s="176">
        <v>398</v>
      </c>
      <c r="G35" s="176">
        <v>200</v>
      </c>
      <c r="H35" s="224"/>
      <c r="I35" s="132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</row>
    <row r="36" spans="1:61" s="230" customFormat="1" ht="15" customHeight="1">
      <c r="A36" s="259">
        <v>31</v>
      </c>
      <c r="B36" s="393" t="s">
        <v>30</v>
      </c>
      <c r="C36" s="393"/>
      <c r="D36" s="176">
        <v>1508</v>
      </c>
      <c r="E36" s="176">
        <v>0</v>
      </c>
      <c r="F36" s="176">
        <v>19</v>
      </c>
      <c r="G36" s="176">
        <v>400</v>
      </c>
      <c r="H36" s="224"/>
      <c r="I36" s="132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</row>
    <row r="37" spans="1:37" s="230" customFormat="1" ht="15" customHeight="1">
      <c r="A37" s="259">
        <v>32</v>
      </c>
      <c r="B37" s="393" t="s">
        <v>31</v>
      </c>
      <c r="C37" s="393"/>
      <c r="D37" s="176">
        <v>200</v>
      </c>
      <c r="E37" s="176">
        <v>200</v>
      </c>
      <c r="F37" s="176">
        <v>100</v>
      </c>
      <c r="G37" s="176">
        <v>300</v>
      </c>
      <c r="H37" s="224"/>
      <c r="I37" s="132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</row>
    <row r="38" spans="1:37" s="230" customFormat="1" ht="15" customHeight="1">
      <c r="A38" s="259">
        <v>33</v>
      </c>
      <c r="B38" s="393" t="s">
        <v>54</v>
      </c>
      <c r="C38" s="393"/>
      <c r="D38" s="176">
        <v>23</v>
      </c>
      <c r="E38" s="176">
        <v>21</v>
      </c>
      <c r="F38" s="176">
        <v>23</v>
      </c>
      <c r="G38" s="176">
        <v>21</v>
      </c>
      <c r="H38" s="224"/>
      <c r="I38" s="132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</row>
    <row r="39" spans="1:37" s="230" customFormat="1" ht="15" customHeight="1">
      <c r="A39" s="259">
        <v>34</v>
      </c>
      <c r="B39" s="393" t="s">
        <v>37</v>
      </c>
      <c r="C39" s="393"/>
      <c r="D39" s="349">
        <f>SUM(D14/12)/D38*1000</f>
        <v>14804.347826086958</v>
      </c>
      <c r="E39" s="349">
        <f>SUM(E14/12)/E38*1000</f>
        <v>16666.666666666668</v>
      </c>
      <c r="F39" s="349">
        <f>SUM(F14/6)/F38*1000</f>
        <v>14927.536231884056</v>
      </c>
      <c r="G39" s="349">
        <f>SUM(G14/12)/G38*1000</f>
        <v>16726.190476190473</v>
      </c>
      <c r="H39" s="224"/>
      <c r="I39" s="132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</row>
    <row r="40" spans="1:39" s="28" customFormat="1" ht="21" customHeight="1">
      <c r="A40" s="20"/>
      <c r="B40" s="20"/>
      <c r="C40" s="11"/>
      <c r="D40" s="22"/>
      <c r="E40" s="23"/>
      <c r="F40" s="23"/>
      <c r="G40" s="24"/>
      <c r="H40" s="26"/>
      <c r="I40" s="26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</row>
    <row r="41" spans="2:39" s="29" customFormat="1" ht="12.75">
      <c r="B41" s="30"/>
      <c r="C41" s="359"/>
      <c r="E41" s="31"/>
      <c r="F41" s="31"/>
      <c r="G41" s="31"/>
      <c r="H41" s="18"/>
      <c r="I41" s="3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3:8" ht="12.75">
      <c r="C42" s="359"/>
      <c r="D42" s="11"/>
      <c r="E42" s="11"/>
      <c r="F42" s="11"/>
      <c r="G42" s="11"/>
      <c r="H42" s="135"/>
    </row>
    <row r="43" spans="2:3" ht="12.75">
      <c r="B43" s="136"/>
      <c r="C43" s="359"/>
    </row>
    <row r="44" ht="12.75">
      <c r="C44" s="359"/>
    </row>
    <row r="45" spans="3:8" ht="12.75">
      <c r="C45" s="360"/>
      <c r="H45" s="135"/>
    </row>
    <row r="46" ht="12.75">
      <c r="C46" s="360"/>
    </row>
    <row r="47" ht="12.75">
      <c r="C47" s="360"/>
    </row>
    <row r="48" ht="12.75">
      <c r="C48" s="360"/>
    </row>
    <row r="49" ht="12.75" customHeight="1" hidden="1">
      <c r="C49" s="360"/>
    </row>
    <row r="50" ht="12.75">
      <c r="C50" s="360"/>
    </row>
  </sheetData>
  <mergeCells count="12">
    <mergeCell ref="B36:C36"/>
    <mergeCell ref="B37:C37"/>
    <mergeCell ref="B38:C38"/>
    <mergeCell ref="B39:C39"/>
    <mergeCell ref="B31:C31"/>
    <mergeCell ref="B32:C32"/>
    <mergeCell ref="B33:C33"/>
    <mergeCell ref="B35:C35"/>
    <mergeCell ref="B4:C4"/>
    <mergeCell ref="B6:C6"/>
    <mergeCell ref="B23:C23"/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:G1"/>
    </sheetView>
  </sheetViews>
  <sheetFormatPr defaultColWidth="9.00390625" defaultRowHeight="12.75"/>
  <cols>
    <col min="1" max="1" width="4.00390625" style="1" customWidth="1"/>
    <col min="2" max="2" width="1.37890625" style="1" customWidth="1"/>
    <col min="3" max="3" width="29.375" style="1" customWidth="1"/>
    <col min="4" max="4" width="12.875" style="1" customWidth="1"/>
    <col min="5" max="5" width="12.875" style="133" customWidth="1"/>
    <col min="6" max="6" width="12.625" style="133" customWidth="1"/>
    <col min="7" max="7" width="12.625" style="1" customWidth="1"/>
    <col min="8" max="8" width="8.75390625" style="131" customWidth="1"/>
    <col min="9" max="16384" width="9.125" style="1" customWidth="1"/>
  </cols>
  <sheetData>
    <row r="1" spans="1:8" s="7" customFormat="1" ht="18.75">
      <c r="A1" s="398" t="s">
        <v>57</v>
      </c>
      <c r="B1" s="398"/>
      <c r="C1" s="398"/>
      <c r="D1" s="398"/>
      <c r="E1" s="398"/>
      <c r="F1" s="398"/>
      <c r="G1" s="398"/>
      <c r="H1" s="30"/>
    </row>
    <row r="2" spans="1:8" ht="15.75">
      <c r="A2" s="140" t="s">
        <v>0</v>
      </c>
      <c r="B2" s="141"/>
      <c r="C2" s="141"/>
      <c r="D2" s="140" t="s">
        <v>49</v>
      </c>
      <c r="E2" s="143"/>
      <c r="F2" s="143"/>
      <c r="G2" s="8"/>
      <c r="H2" s="9"/>
    </row>
    <row r="3" spans="1:8" ht="15.75">
      <c r="A3" s="144" t="s">
        <v>2</v>
      </c>
      <c r="B3" s="145"/>
      <c r="C3" s="146"/>
      <c r="D3" s="147">
        <v>3312</v>
      </c>
      <c r="E3" s="148"/>
      <c r="F3" s="148"/>
      <c r="G3" s="166" t="s">
        <v>41</v>
      </c>
      <c r="H3" s="138"/>
    </row>
    <row r="4" spans="1:8" ht="29.25" customHeight="1">
      <c r="A4" s="201" t="s">
        <v>3</v>
      </c>
      <c r="B4" s="399" t="s">
        <v>4</v>
      </c>
      <c r="C4" s="399"/>
      <c r="D4" s="169" t="s">
        <v>58</v>
      </c>
      <c r="E4" s="169" t="s">
        <v>59</v>
      </c>
      <c r="F4" s="169" t="s">
        <v>60</v>
      </c>
      <c r="G4" s="169" t="s">
        <v>61</v>
      </c>
      <c r="H4" s="138"/>
    </row>
    <row r="5" spans="1:8" ht="6" customHeight="1" thickBot="1">
      <c r="A5" s="204"/>
      <c r="B5" s="204"/>
      <c r="C5" s="204"/>
      <c r="D5" s="204"/>
      <c r="E5" s="204"/>
      <c r="F5" s="204"/>
      <c r="G5" s="204"/>
      <c r="H5" s="138"/>
    </row>
    <row r="6" spans="1:9" s="238" customFormat="1" ht="15.75" customHeight="1" thickBot="1">
      <c r="A6" s="251">
        <v>1</v>
      </c>
      <c r="B6" s="400" t="s">
        <v>5</v>
      </c>
      <c r="C6" s="400"/>
      <c r="D6" s="170">
        <f>SUM(D7:D12,D13,D16:D22)</f>
        <v>22378</v>
      </c>
      <c r="E6" s="170">
        <f>SUM(E7:E12,E13,E16:E22)</f>
        <v>22264</v>
      </c>
      <c r="F6" s="170">
        <f>SUM(F7:F12,F13,F16:F22)</f>
        <v>11301</v>
      </c>
      <c r="G6" s="170">
        <f>SUM(G7:G12,G13,G16:G22)</f>
        <v>23377</v>
      </c>
      <c r="H6" s="237"/>
      <c r="I6" s="132"/>
    </row>
    <row r="7" spans="1:9" s="238" customFormat="1" ht="15" customHeight="1">
      <c r="A7" s="252">
        <v>2</v>
      </c>
      <c r="B7" s="279"/>
      <c r="C7" s="280" t="s">
        <v>6</v>
      </c>
      <c r="D7" s="207">
        <v>737</v>
      </c>
      <c r="E7" s="207">
        <v>210</v>
      </c>
      <c r="F7" s="207">
        <v>120</v>
      </c>
      <c r="G7" s="207">
        <v>220</v>
      </c>
      <c r="H7" s="237"/>
      <c r="I7" s="132"/>
    </row>
    <row r="8" spans="1:9" s="238" customFormat="1" ht="15" customHeight="1">
      <c r="A8" s="253">
        <v>3</v>
      </c>
      <c r="B8" s="281"/>
      <c r="C8" s="282" t="s">
        <v>7</v>
      </c>
      <c r="D8" s="173">
        <v>0</v>
      </c>
      <c r="E8" s="173">
        <v>0</v>
      </c>
      <c r="F8" s="173">
        <v>0</v>
      </c>
      <c r="G8" s="173">
        <v>0</v>
      </c>
      <c r="H8" s="237"/>
      <c r="I8" s="132"/>
    </row>
    <row r="9" spans="1:9" s="238" customFormat="1" ht="15" customHeight="1">
      <c r="A9" s="253">
        <v>4</v>
      </c>
      <c r="B9" s="281"/>
      <c r="C9" s="282" t="s">
        <v>8</v>
      </c>
      <c r="D9" s="173">
        <v>729</v>
      </c>
      <c r="E9" s="173">
        <v>714</v>
      </c>
      <c r="F9" s="173">
        <v>286</v>
      </c>
      <c r="G9" s="173">
        <v>750</v>
      </c>
      <c r="H9" s="237"/>
      <c r="I9" s="132"/>
    </row>
    <row r="10" spans="1:9" s="238" customFormat="1" ht="15" customHeight="1">
      <c r="A10" s="253">
        <v>5</v>
      </c>
      <c r="B10" s="281"/>
      <c r="C10" s="282" t="s">
        <v>9</v>
      </c>
      <c r="D10" s="173">
        <v>143</v>
      </c>
      <c r="E10" s="173">
        <v>120</v>
      </c>
      <c r="F10" s="173">
        <v>16</v>
      </c>
      <c r="G10" s="173">
        <v>126</v>
      </c>
      <c r="H10" s="237"/>
      <c r="I10" s="132"/>
    </row>
    <row r="11" spans="1:9" s="238" customFormat="1" ht="15" customHeight="1">
      <c r="A11" s="253">
        <v>6</v>
      </c>
      <c r="B11" s="281"/>
      <c r="C11" s="282" t="s">
        <v>10</v>
      </c>
      <c r="D11" s="173">
        <v>1606</v>
      </c>
      <c r="E11" s="173">
        <v>1298</v>
      </c>
      <c r="F11" s="173">
        <v>934</v>
      </c>
      <c r="G11" s="173">
        <v>1363</v>
      </c>
      <c r="H11" s="237"/>
      <c r="I11" s="132"/>
    </row>
    <row r="12" spans="1:9" s="238" customFormat="1" ht="15" customHeight="1">
      <c r="A12" s="253">
        <v>7</v>
      </c>
      <c r="B12" s="281"/>
      <c r="C12" s="282" t="s">
        <v>11</v>
      </c>
      <c r="D12" s="173">
        <v>4477</v>
      </c>
      <c r="E12" s="173">
        <v>3199</v>
      </c>
      <c r="F12" s="173">
        <v>2173</v>
      </c>
      <c r="G12" s="173">
        <v>3789</v>
      </c>
      <c r="H12" s="237"/>
      <c r="I12" s="132"/>
    </row>
    <row r="13" spans="1:9" s="238" customFormat="1" ht="15" customHeight="1">
      <c r="A13" s="253">
        <v>8</v>
      </c>
      <c r="B13" s="281"/>
      <c r="C13" s="282" t="s">
        <v>12</v>
      </c>
      <c r="D13" s="139">
        <f>SUM(D14:D15)</f>
        <v>10212</v>
      </c>
      <c r="E13" s="139">
        <f>SUM(E14:E15)</f>
        <v>11573</v>
      </c>
      <c r="F13" s="139">
        <f>SUM(F14:F15)</f>
        <v>5308</v>
      </c>
      <c r="G13" s="139">
        <f>SUM(G14:G15)</f>
        <v>11722</v>
      </c>
      <c r="H13" s="237"/>
      <c r="I13" s="132"/>
    </row>
    <row r="14" spans="1:9" s="238" customFormat="1" ht="15" customHeight="1">
      <c r="A14" s="254">
        <v>9</v>
      </c>
      <c r="B14" s="283"/>
      <c r="C14" s="284" t="s">
        <v>42</v>
      </c>
      <c r="D14" s="184">
        <v>9935</v>
      </c>
      <c r="E14" s="184">
        <v>11310</v>
      </c>
      <c r="F14" s="184">
        <v>5132</v>
      </c>
      <c r="G14" s="184">
        <v>11446</v>
      </c>
      <c r="H14" s="237"/>
      <c r="I14" s="132"/>
    </row>
    <row r="15" spans="1:9" s="238" customFormat="1" ht="15" customHeight="1">
      <c r="A15" s="255">
        <v>10</v>
      </c>
      <c r="B15" s="285"/>
      <c r="C15" s="286" t="s">
        <v>13</v>
      </c>
      <c r="D15" s="171">
        <v>277</v>
      </c>
      <c r="E15" s="171">
        <v>263</v>
      </c>
      <c r="F15" s="171">
        <v>176</v>
      </c>
      <c r="G15" s="171">
        <v>276</v>
      </c>
      <c r="H15" s="237"/>
      <c r="I15" s="132"/>
    </row>
    <row r="16" spans="1:9" s="238" customFormat="1" ht="15" customHeight="1">
      <c r="A16" s="253">
        <v>11</v>
      </c>
      <c r="B16" s="281"/>
      <c r="C16" s="282" t="s">
        <v>55</v>
      </c>
      <c r="D16" s="173">
        <v>3537</v>
      </c>
      <c r="E16" s="173">
        <v>4051</v>
      </c>
      <c r="F16" s="173">
        <v>1834</v>
      </c>
      <c r="G16" s="173">
        <v>4253</v>
      </c>
      <c r="H16" s="237"/>
      <c r="I16" s="132"/>
    </row>
    <row r="17" spans="1:9" s="238" customFormat="1" ht="15" customHeight="1">
      <c r="A17" s="253">
        <v>12</v>
      </c>
      <c r="B17" s="281"/>
      <c r="C17" s="282" t="s">
        <v>14</v>
      </c>
      <c r="D17" s="173">
        <v>279</v>
      </c>
      <c r="E17" s="173">
        <v>299</v>
      </c>
      <c r="F17" s="173">
        <v>143</v>
      </c>
      <c r="G17" s="173">
        <v>314</v>
      </c>
      <c r="H17" s="237"/>
      <c r="I17" s="132"/>
    </row>
    <row r="18" spans="1:9" s="238" customFormat="1" ht="15" customHeight="1">
      <c r="A18" s="253">
        <v>13</v>
      </c>
      <c r="B18" s="281"/>
      <c r="C18" s="282" t="s">
        <v>15</v>
      </c>
      <c r="D18" s="173">
        <v>0</v>
      </c>
      <c r="E18" s="173">
        <v>0</v>
      </c>
      <c r="F18" s="173">
        <v>0</v>
      </c>
      <c r="G18" s="173">
        <v>0</v>
      </c>
      <c r="H18" s="237"/>
      <c r="I18" s="132"/>
    </row>
    <row r="19" spans="1:9" s="238" customFormat="1" ht="15" customHeight="1">
      <c r="A19" s="253">
        <v>14</v>
      </c>
      <c r="B19" s="281"/>
      <c r="C19" s="282" t="s">
        <v>16</v>
      </c>
      <c r="D19" s="173">
        <v>136</v>
      </c>
      <c r="E19" s="173">
        <v>200</v>
      </c>
      <c r="F19" s="173">
        <v>180</v>
      </c>
      <c r="G19" s="173">
        <v>210</v>
      </c>
      <c r="H19" s="237"/>
      <c r="I19" s="132"/>
    </row>
    <row r="20" spans="1:9" s="238" customFormat="1" ht="15" customHeight="1">
      <c r="A20" s="253">
        <v>15</v>
      </c>
      <c r="B20" s="281"/>
      <c r="C20" s="282" t="s">
        <v>34</v>
      </c>
      <c r="D20" s="173">
        <v>522</v>
      </c>
      <c r="E20" s="173">
        <v>600</v>
      </c>
      <c r="F20" s="173">
        <v>307</v>
      </c>
      <c r="G20" s="173">
        <v>630</v>
      </c>
      <c r="H20" s="237"/>
      <c r="I20" s="132"/>
    </row>
    <row r="21" spans="1:9" s="238" customFormat="1" ht="15" customHeight="1">
      <c r="A21" s="253">
        <v>16</v>
      </c>
      <c r="B21" s="281"/>
      <c r="C21" s="282" t="s">
        <v>17</v>
      </c>
      <c r="D21" s="173">
        <v>0</v>
      </c>
      <c r="E21" s="173">
        <v>0</v>
      </c>
      <c r="F21" s="173">
        <v>0</v>
      </c>
      <c r="G21" s="173">
        <v>0</v>
      </c>
      <c r="H21" s="237"/>
      <c r="I21" s="132"/>
    </row>
    <row r="22" spans="1:9" s="238" customFormat="1" ht="15" customHeight="1" thickBot="1">
      <c r="A22" s="256">
        <v>17</v>
      </c>
      <c r="B22" s="287"/>
      <c r="C22" s="288" t="s">
        <v>18</v>
      </c>
      <c r="D22" s="175">
        <v>0</v>
      </c>
      <c r="E22" s="175">
        <v>0</v>
      </c>
      <c r="F22" s="175">
        <v>0</v>
      </c>
      <c r="G22" s="175">
        <v>0</v>
      </c>
      <c r="H22" s="237"/>
      <c r="I22" s="132"/>
    </row>
    <row r="23" spans="1:9" s="238" customFormat="1" ht="15.75" customHeight="1" thickBot="1">
      <c r="A23" s="251">
        <v>18</v>
      </c>
      <c r="B23" s="401" t="s">
        <v>19</v>
      </c>
      <c r="C23" s="402"/>
      <c r="D23" s="170">
        <f>SUM(D24:D31)</f>
        <v>22426</v>
      </c>
      <c r="E23" s="170">
        <f>SUM(E24:E31)</f>
        <v>22264</v>
      </c>
      <c r="F23" s="170">
        <f>SUM(F24:F31)</f>
        <v>12242</v>
      </c>
      <c r="G23" s="170">
        <f>SUM(G24:G31)</f>
        <v>23377</v>
      </c>
      <c r="H23" s="237"/>
      <c r="I23" s="132"/>
    </row>
    <row r="24" spans="1:9" s="238" customFormat="1" ht="15" customHeight="1">
      <c r="A24" s="252">
        <v>19</v>
      </c>
      <c r="B24" s="290"/>
      <c r="C24" s="280" t="s">
        <v>20</v>
      </c>
      <c r="D24" s="207">
        <v>0</v>
      </c>
      <c r="E24" s="207">
        <v>0</v>
      </c>
      <c r="F24" s="207">
        <v>0</v>
      </c>
      <c r="G24" s="207">
        <v>0</v>
      </c>
      <c r="H24" s="237"/>
      <c r="I24" s="132"/>
    </row>
    <row r="25" spans="1:9" s="238" customFormat="1" ht="15" customHeight="1">
      <c r="A25" s="253">
        <v>20</v>
      </c>
      <c r="B25" s="281"/>
      <c r="C25" s="282" t="s">
        <v>21</v>
      </c>
      <c r="D25" s="173">
        <v>5041</v>
      </c>
      <c r="E25" s="173">
        <v>4750</v>
      </c>
      <c r="F25" s="173">
        <v>2850</v>
      </c>
      <c r="G25" s="173">
        <v>4987</v>
      </c>
      <c r="H25" s="237"/>
      <c r="I25" s="132"/>
    </row>
    <row r="26" spans="1:9" s="238" customFormat="1" ht="15" customHeight="1">
      <c r="A26" s="253">
        <v>21</v>
      </c>
      <c r="B26" s="281"/>
      <c r="C26" s="282" t="s">
        <v>22</v>
      </c>
      <c r="D26" s="173">
        <v>0</v>
      </c>
      <c r="E26" s="173">
        <v>0</v>
      </c>
      <c r="F26" s="173">
        <v>0</v>
      </c>
      <c r="G26" s="173">
        <v>0</v>
      </c>
      <c r="H26" s="237"/>
      <c r="I26" s="132"/>
    </row>
    <row r="27" spans="1:9" s="238" customFormat="1" ht="15" customHeight="1">
      <c r="A27" s="253">
        <v>22</v>
      </c>
      <c r="B27" s="281"/>
      <c r="C27" s="282" t="s">
        <v>23</v>
      </c>
      <c r="D27" s="173">
        <v>743</v>
      </c>
      <c r="E27" s="173">
        <v>920</v>
      </c>
      <c r="F27" s="173">
        <v>398</v>
      </c>
      <c r="G27" s="173">
        <v>864</v>
      </c>
      <c r="H27" s="237"/>
      <c r="I27" s="132"/>
    </row>
    <row r="28" spans="1:9" s="238" customFormat="1" ht="15" customHeight="1">
      <c r="A28" s="253">
        <v>23</v>
      </c>
      <c r="B28" s="281"/>
      <c r="C28" s="282" t="s">
        <v>35</v>
      </c>
      <c r="D28" s="173">
        <v>0</v>
      </c>
      <c r="E28" s="173">
        <v>0</v>
      </c>
      <c r="F28" s="173">
        <v>0</v>
      </c>
      <c r="G28" s="173">
        <v>0</v>
      </c>
      <c r="H28" s="237"/>
      <c r="I28" s="132"/>
    </row>
    <row r="29" spans="1:9" s="238" customFormat="1" ht="15" customHeight="1">
      <c r="A29" s="253">
        <v>24</v>
      </c>
      <c r="B29" s="281"/>
      <c r="C29" s="282" t="s">
        <v>24</v>
      </c>
      <c r="D29" s="173">
        <v>0</v>
      </c>
      <c r="E29" s="173">
        <v>0</v>
      </c>
      <c r="F29" s="173">
        <v>0</v>
      </c>
      <c r="G29" s="173">
        <v>0</v>
      </c>
      <c r="H29" s="237"/>
      <c r="I29" s="132"/>
    </row>
    <row r="30" spans="1:9" s="238" customFormat="1" ht="15" customHeight="1" thickBot="1">
      <c r="A30" s="257">
        <v>25</v>
      </c>
      <c r="B30" s="287"/>
      <c r="C30" s="288" t="s">
        <v>25</v>
      </c>
      <c r="D30" s="174">
        <v>0</v>
      </c>
      <c r="E30" s="174">
        <v>0</v>
      </c>
      <c r="F30" s="174">
        <v>0</v>
      </c>
      <c r="G30" s="174">
        <v>0</v>
      </c>
      <c r="H30" s="237"/>
      <c r="I30" s="132"/>
    </row>
    <row r="31" spans="1:9" s="238" customFormat="1" ht="15.75" customHeight="1" thickBot="1">
      <c r="A31" s="251">
        <v>26</v>
      </c>
      <c r="B31" s="392" t="s">
        <v>26</v>
      </c>
      <c r="C31" s="392"/>
      <c r="D31" s="172">
        <v>16642</v>
      </c>
      <c r="E31" s="172">
        <v>16594</v>
      </c>
      <c r="F31" s="172">
        <v>8994</v>
      </c>
      <c r="G31" s="172">
        <v>17526</v>
      </c>
      <c r="H31" s="237"/>
      <c r="I31" s="132"/>
    </row>
    <row r="32" spans="1:9" s="238" customFormat="1" ht="15.75" customHeight="1" thickBot="1">
      <c r="A32" s="251">
        <v>27</v>
      </c>
      <c r="B32" s="394" t="s">
        <v>36</v>
      </c>
      <c r="C32" s="395"/>
      <c r="D32" s="170">
        <f>SUM(D23-D6)</f>
        <v>48</v>
      </c>
      <c r="E32" s="170">
        <f>SUM(E23-E6)</f>
        <v>0</v>
      </c>
      <c r="F32" s="170">
        <f>SUM(F23-F6)</f>
        <v>941</v>
      </c>
      <c r="G32" s="170">
        <f>SUM(G23-G6)</f>
        <v>0</v>
      </c>
      <c r="H32" s="237"/>
      <c r="I32" s="132"/>
    </row>
    <row r="33" spans="1:9" s="238" customFormat="1" ht="15" customHeight="1">
      <c r="A33" s="258">
        <v>28</v>
      </c>
      <c r="B33" s="396" t="s">
        <v>27</v>
      </c>
      <c r="C33" s="397"/>
      <c r="D33" s="211"/>
      <c r="E33" s="211"/>
      <c r="F33" s="211"/>
      <c r="G33" s="211"/>
      <c r="H33" s="237"/>
      <c r="I33" s="132"/>
    </row>
    <row r="34" spans="1:9" s="237" customFormat="1" ht="15" customHeight="1">
      <c r="A34" s="259">
        <v>29</v>
      </c>
      <c r="B34" s="227" t="s">
        <v>28</v>
      </c>
      <c r="C34" s="227"/>
      <c r="D34" s="176">
        <v>2100</v>
      </c>
      <c r="E34" s="176">
        <v>3000</v>
      </c>
      <c r="F34" s="176">
        <v>3000</v>
      </c>
      <c r="G34" s="176">
        <v>2500</v>
      </c>
      <c r="I34" s="132"/>
    </row>
    <row r="35" spans="1:9" s="238" customFormat="1" ht="15" customHeight="1">
      <c r="A35" s="259">
        <v>30</v>
      </c>
      <c r="B35" s="393" t="s">
        <v>29</v>
      </c>
      <c r="C35" s="393"/>
      <c r="D35" s="176">
        <v>2372</v>
      </c>
      <c r="E35" s="176">
        <v>0</v>
      </c>
      <c r="F35" s="176">
        <v>1861</v>
      </c>
      <c r="G35" s="176">
        <v>0</v>
      </c>
      <c r="H35" s="237"/>
      <c r="I35" s="132"/>
    </row>
    <row r="36" spans="1:9" s="238" customFormat="1" ht="15" customHeight="1">
      <c r="A36" s="259">
        <v>31</v>
      </c>
      <c r="B36" s="393" t="s">
        <v>30</v>
      </c>
      <c r="C36" s="393"/>
      <c r="D36" s="176">
        <v>0</v>
      </c>
      <c r="E36" s="176">
        <v>0</v>
      </c>
      <c r="F36" s="176">
        <v>0</v>
      </c>
      <c r="G36" s="176">
        <v>0</v>
      </c>
      <c r="H36" s="237"/>
      <c r="I36" s="132"/>
    </row>
    <row r="37" spans="1:9" s="238" customFormat="1" ht="15" customHeight="1">
      <c r="A37" s="259">
        <v>32</v>
      </c>
      <c r="B37" s="393" t="s">
        <v>31</v>
      </c>
      <c r="C37" s="393"/>
      <c r="D37" s="176">
        <v>0</v>
      </c>
      <c r="E37" s="176">
        <v>0</v>
      </c>
      <c r="F37" s="176">
        <v>0</v>
      </c>
      <c r="G37" s="176">
        <v>0</v>
      </c>
      <c r="H37" s="237"/>
      <c r="I37" s="132"/>
    </row>
    <row r="38" spans="1:9" s="238" customFormat="1" ht="15" customHeight="1">
      <c r="A38" s="259">
        <v>33</v>
      </c>
      <c r="B38" s="393" t="s">
        <v>54</v>
      </c>
      <c r="C38" s="393"/>
      <c r="D38" s="176">
        <v>50</v>
      </c>
      <c r="E38" s="176">
        <v>50</v>
      </c>
      <c r="F38" s="176">
        <v>50</v>
      </c>
      <c r="G38" s="176">
        <v>49</v>
      </c>
      <c r="H38" s="237"/>
      <c r="I38" s="132"/>
    </row>
    <row r="39" spans="1:9" s="238" customFormat="1" ht="15" customHeight="1">
      <c r="A39" s="259">
        <v>34</v>
      </c>
      <c r="B39" s="393" t="s">
        <v>37</v>
      </c>
      <c r="C39" s="393"/>
      <c r="D39" s="349">
        <f>SUM(D14/12)/D38*1000</f>
        <v>16558.333333333332</v>
      </c>
      <c r="E39" s="349">
        <f>SUM(E14/12)/E38*1000</f>
        <v>18850</v>
      </c>
      <c r="F39" s="349">
        <f>SUM(F14/6)/F38*1000</f>
        <v>17106.666666666668</v>
      </c>
      <c r="G39" s="349">
        <f>SUM(G14/12)/G38*1000</f>
        <v>19465.986394557825</v>
      </c>
      <c r="H39" s="237"/>
      <c r="I39" s="132"/>
    </row>
    <row r="40" spans="1:8" ht="12.75">
      <c r="A40" s="20"/>
      <c r="B40" s="20"/>
      <c r="C40" s="21"/>
      <c r="D40" s="22"/>
      <c r="E40" s="36"/>
      <c r="F40" s="36"/>
      <c r="G40" s="24"/>
      <c r="H40" s="111"/>
    </row>
    <row r="41" spans="1:8" ht="12.75">
      <c r="A41" s="37"/>
      <c r="B41" s="30"/>
      <c r="C41" s="11"/>
      <c r="D41" s="31"/>
      <c r="E41" s="38"/>
      <c r="F41" s="38"/>
      <c r="G41" s="31"/>
      <c r="H41" s="109"/>
    </row>
    <row r="42" spans="1:8" ht="12.75">
      <c r="A42" s="11"/>
      <c r="B42" s="34"/>
      <c r="C42" s="11"/>
      <c r="D42" s="11"/>
      <c r="E42" s="11"/>
      <c r="F42" s="11"/>
      <c r="G42" s="11"/>
      <c r="H42" s="112"/>
    </row>
    <row r="43" spans="1:8" ht="12.75">
      <c r="A43" s="15"/>
      <c r="B43" s="15"/>
      <c r="C43" s="10"/>
      <c r="D43" s="10"/>
      <c r="E43" s="35"/>
      <c r="F43" s="35"/>
      <c r="G43" s="10"/>
      <c r="H43" s="109"/>
    </row>
    <row r="44" spans="1:8" ht="12.75">
      <c r="A44" s="15"/>
      <c r="B44" s="15"/>
      <c r="C44" s="10"/>
      <c r="D44" s="10"/>
      <c r="E44" s="35"/>
      <c r="F44" s="35"/>
      <c r="G44" s="10"/>
      <c r="H44" s="109"/>
    </row>
    <row r="45" spans="1:8" ht="12.75">
      <c r="A45" s="15"/>
      <c r="B45" s="15"/>
      <c r="C45" s="10"/>
      <c r="D45" s="10"/>
      <c r="E45" s="35"/>
      <c r="F45" s="35"/>
      <c r="G45" s="10"/>
      <c r="H45" s="109"/>
    </row>
    <row r="46" spans="1:8" ht="12.75">
      <c r="A46" s="15"/>
      <c r="B46" s="15"/>
      <c r="C46" s="10"/>
      <c r="D46" s="10"/>
      <c r="E46" s="35"/>
      <c r="F46" s="35"/>
      <c r="G46" s="10"/>
      <c r="H46" s="109"/>
    </row>
    <row r="47" spans="1:8" ht="12.75">
      <c r="A47" s="15"/>
      <c r="B47" s="15"/>
      <c r="C47" s="10"/>
      <c r="D47" s="10"/>
      <c r="E47" s="35"/>
      <c r="F47" s="35"/>
      <c r="G47" s="10"/>
      <c r="H47" s="109"/>
    </row>
  </sheetData>
  <mergeCells count="12">
    <mergeCell ref="B4:C4"/>
    <mergeCell ref="B6:C6"/>
    <mergeCell ref="B23:C23"/>
    <mergeCell ref="A1:G1"/>
    <mergeCell ref="B31:C31"/>
    <mergeCell ref="B32:C32"/>
    <mergeCell ref="B33:C33"/>
    <mergeCell ref="B35:C35"/>
    <mergeCell ref="B36:C36"/>
    <mergeCell ref="B37:C37"/>
    <mergeCell ref="B38:C38"/>
    <mergeCell ref="B39:C3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42"/>
  <sheetViews>
    <sheetView workbookViewId="0" topLeftCell="A1">
      <selection activeCell="A1" sqref="A1:G1"/>
    </sheetView>
  </sheetViews>
  <sheetFormatPr defaultColWidth="9.00390625" defaultRowHeight="12.75"/>
  <cols>
    <col min="1" max="1" width="4.00390625" style="15" customWidth="1"/>
    <col min="2" max="2" width="1.37890625" style="15" customWidth="1"/>
    <col min="3" max="3" width="29.375" style="10" customWidth="1"/>
    <col min="4" max="5" width="12.875" style="10" customWidth="1"/>
    <col min="6" max="7" width="12.625" style="10" customWidth="1"/>
    <col min="8" max="8" width="12.625" style="109" customWidth="1"/>
    <col min="9" max="9" width="9.25390625" style="10" customWidth="1"/>
    <col min="10" max="10" width="11.75390625" style="10" customWidth="1"/>
    <col min="11" max="12" width="11.125" style="10" customWidth="1"/>
    <col min="13" max="13" width="11.25390625" style="10" customWidth="1"/>
    <col min="14" max="14" width="10.125" style="10" customWidth="1"/>
    <col min="15" max="15" width="4.375" style="10" customWidth="1"/>
    <col min="16" max="16" width="10.375" style="10" customWidth="1"/>
    <col min="17" max="17" width="9.125" style="10" customWidth="1"/>
    <col min="18" max="18" width="11.375" style="10" customWidth="1"/>
    <col min="19" max="16384" width="9.125" style="10" customWidth="1"/>
  </cols>
  <sheetData>
    <row r="1" spans="1:8" s="7" customFormat="1" ht="18.75">
      <c r="A1" s="398" t="s">
        <v>57</v>
      </c>
      <c r="B1" s="398"/>
      <c r="C1" s="398"/>
      <c r="D1" s="398"/>
      <c r="E1" s="398"/>
      <c r="F1" s="398"/>
      <c r="G1" s="398"/>
      <c r="H1" s="313"/>
    </row>
    <row r="2" spans="1:39" s="11" customFormat="1" ht="15.75">
      <c r="A2" s="140" t="s">
        <v>45</v>
      </c>
      <c r="B2" s="141"/>
      <c r="C2" s="141"/>
      <c r="D2" s="140" t="s">
        <v>50</v>
      </c>
      <c r="E2" s="143"/>
      <c r="F2" s="143"/>
      <c r="G2" s="8"/>
      <c r="H2" s="314"/>
      <c r="I2" s="8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63" ht="15.75">
      <c r="A3" s="144" t="s">
        <v>2</v>
      </c>
      <c r="B3" s="145"/>
      <c r="C3" s="146"/>
      <c r="D3" s="147">
        <v>3314</v>
      </c>
      <c r="E3" s="148"/>
      <c r="F3" s="148"/>
      <c r="G3" s="166" t="s">
        <v>41</v>
      </c>
      <c r="H3" s="315"/>
      <c r="I3" s="12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</row>
    <row r="4" spans="1:63" s="15" customFormat="1" ht="30">
      <c r="A4" s="201" t="s">
        <v>3</v>
      </c>
      <c r="B4" s="399" t="s">
        <v>4</v>
      </c>
      <c r="C4" s="399"/>
      <c r="D4" s="169" t="s">
        <v>58</v>
      </c>
      <c r="E4" s="169" t="s">
        <v>59</v>
      </c>
      <c r="F4" s="169" t="s">
        <v>60</v>
      </c>
      <c r="G4" s="169" t="s">
        <v>61</v>
      </c>
      <c r="H4" s="16"/>
      <c r="I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</row>
    <row r="5" spans="1:8" ht="6" customHeight="1" thickBot="1">
      <c r="A5" s="204"/>
      <c r="B5" s="204"/>
      <c r="C5" s="204"/>
      <c r="D5" s="204"/>
      <c r="E5" s="204"/>
      <c r="F5" s="204"/>
      <c r="G5" s="321"/>
      <c r="H5" s="315"/>
    </row>
    <row r="6" spans="1:62" s="224" customFormat="1" ht="15.75" customHeight="1" thickBot="1">
      <c r="A6" s="251">
        <v>1</v>
      </c>
      <c r="B6" s="400" t="s">
        <v>5</v>
      </c>
      <c r="C6" s="400"/>
      <c r="D6" s="170">
        <f>SUM(D7:D12,D13,D16:D22)</f>
        <v>40185</v>
      </c>
      <c r="E6" s="170">
        <f>SUM(E7:E12,E13,E16:E22)</f>
        <v>41670</v>
      </c>
      <c r="F6" s="170">
        <f>SUM(F7:F12,F13,F16:F22)</f>
        <v>20172</v>
      </c>
      <c r="G6" s="170">
        <f>SUM(G7:G12,G13,G16:G22)</f>
        <v>43811</v>
      </c>
      <c r="H6" s="316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</row>
    <row r="7" spans="1:62" s="224" customFormat="1" ht="15" customHeight="1">
      <c r="A7" s="252">
        <v>2</v>
      </c>
      <c r="B7" s="279"/>
      <c r="C7" s="280" t="s">
        <v>6</v>
      </c>
      <c r="D7" s="207">
        <v>5258</v>
      </c>
      <c r="E7" s="207">
        <v>3251</v>
      </c>
      <c r="F7" s="207">
        <v>2403</v>
      </c>
      <c r="G7" s="207">
        <v>3982</v>
      </c>
      <c r="H7" s="317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</row>
    <row r="8" spans="1:62" s="224" customFormat="1" ht="15" customHeight="1">
      <c r="A8" s="253">
        <v>3</v>
      </c>
      <c r="B8" s="281"/>
      <c r="C8" s="282" t="s">
        <v>7</v>
      </c>
      <c r="D8" s="173">
        <v>0</v>
      </c>
      <c r="E8" s="173">
        <v>0</v>
      </c>
      <c r="F8" s="173">
        <v>0</v>
      </c>
      <c r="G8" s="173">
        <v>0</v>
      </c>
      <c r="H8" s="317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</row>
    <row r="9" spans="1:62" s="224" customFormat="1" ht="15" customHeight="1">
      <c r="A9" s="253">
        <v>4</v>
      </c>
      <c r="B9" s="281"/>
      <c r="C9" s="282" t="s">
        <v>8</v>
      </c>
      <c r="D9" s="173">
        <v>2049</v>
      </c>
      <c r="E9" s="173">
        <v>2826</v>
      </c>
      <c r="F9" s="173">
        <v>1030</v>
      </c>
      <c r="G9" s="173">
        <v>3116</v>
      </c>
      <c r="H9" s="317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</row>
    <row r="10" spans="1:62" s="224" customFormat="1" ht="15" customHeight="1">
      <c r="A10" s="253">
        <v>5</v>
      </c>
      <c r="B10" s="281"/>
      <c r="C10" s="282" t="s">
        <v>9</v>
      </c>
      <c r="D10" s="173">
        <v>1412</v>
      </c>
      <c r="E10" s="173">
        <v>1420</v>
      </c>
      <c r="F10" s="173">
        <v>163</v>
      </c>
      <c r="G10" s="173">
        <v>542</v>
      </c>
      <c r="H10" s="317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</row>
    <row r="11" spans="1:62" s="224" customFormat="1" ht="15" customHeight="1">
      <c r="A11" s="253">
        <v>6</v>
      </c>
      <c r="B11" s="281"/>
      <c r="C11" s="282" t="s">
        <v>10</v>
      </c>
      <c r="D11" s="173">
        <v>149</v>
      </c>
      <c r="E11" s="173">
        <v>140</v>
      </c>
      <c r="F11" s="173">
        <v>89</v>
      </c>
      <c r="G11" s="173">
        <v>150</v>
      </c>
      <c r="H11" s="317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</row>
    <row r="12" spans="1:62" s="224" customFormat="1" ht="15" customHeight="1">
      <c r="A12" s="253">
        <v>7</v>
      </c>
      <c r="B12" s="281"/>
      <c r="C12" s="282" t="s">
        <v>11</v>
      </c>
      <c r="D12" s="173">
        <v>3578</v>
      </c>
      <c r="E12" s="173">
        <v>3722</v>
      </c>
      <c r="F12" s="173">
        <v>1929</v>
      </c>
      <c r="G12" s="173">
        <v>3351</v>
      </c>
      <c r="H12" s="317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</row>
    <row r="13" spans="1:62" s="224" customFormat="1" ht="15" customHeight="1">
      <c r="A13" s="253">
        <v>8</v>
      </c>
      <c r="B13" s="281"/>
      <c r="C13" s="282" t="s">
        <v>12</v>
      </c>
      <c r="D13" s="139">
        <f>SUM(D14:D15)</f>
        <v>16318</v>
      </c>
      <c r="E13" s="139">
        <f>SUM(E14:E15)</f>
        <v>17579</v>
      </c>
      <c r="F13" s="139">
        <f>SUM(F14:F15)</f>
        <v>8206</v>
      </c>
      <c r="G13" s="139">
        <f>SUM(G14:G15)</f>
        <v>18928</v>
      </c>
      <c r="H13" s="316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</row>
    <row r="14" spans="1:62" s="224" customFormat="1" ht="15" customHeight="1">
      <c r="A14" s="254">
        <v>9</v>
      </c>
      <c r="B14" s="283"/>
      <c r="C14" s="284" t="s">
        <v>42</v>
      </c>
      <c r="D14" s="184">
        <v>16103</v>
      </c>
      <c r="E14" s="184">
        <v>17369</v>
      </c>
      <c r="F14" s="184">
        <v>8111</v>
      </c>
      <c r="G14" s="184">
        <v>18728</v>
      </c>
      <c r="H14" s="317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</row>
    <row r="15" spans="1:62" s="224" customFormat="1" ht="15" customHeight="1">
      <c r="A15" s="255">
        <v>10</v>
      </c>
      <c r="B15" s="285"/>
      <c r="C15" s="286" t="s">
        <v>13</v>
      </c>
      <c r="D15" s="171">
        <v>215</v>
      </c>
      <c r="E15" s="171">
        <v>210</v>
      </c>
      <c r="F15" s="171">
        <v>95</v>
      </c>
      <c r="G15" s="171">
        <v>200</v>
      </c>
      <c r="H15" s="317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</row>
    <row r="16" spans="1:62" s="224" customFormat="1" ht="15" customHeight="1">
      <c r="A16" s="253">
        <v>11</v>
      </c>
      <c r="B16" s="281"/>
      <c r="C16" s="282" t="s">
        <v>55</v>
      </c>
      <c r="D16" s="173">
        <v>5711</v>
      </c>
      <c r="E16" s="173">
        <v>6153</v>
      </c>
      <c r="F16" s="173">
        <v>3044</v>
      </c>
      <c r="G16" s="173">
        <v>6436</v>
      </c>
      <c r="H16" s="317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</row>
    <row r="17" spans="1:62" s="224" customFormat="1" ht="15" customHeight="1">
      <c r="A17" s="253">
        <v>12</v>
      </c>
      <c r="B17" s="281"/>
      <c r="C17" s="282" t="s">
        <v>14</v>
      </c>
      <c r="D17" s="173">
        <v>322</v>
      </c>
      <c r="E17" s="173">
        <v>347</v>
      </c>
      <c r="F17" s="173">
        <v>505</v>
      </c>
      <c r="G17" s="173">
        <v>1083</v>
      </c>
      <c r="H17" s="317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</row>
    <row r="18" spans="1:62" s="224" customFormat="1" ht="15" customHeight="1">
      <c r="A18" s="253">
        <v>13</v>
      </c>
      <c r="B18" s="281"/>
      <c r="C18" s="282" t="s">
        <v>15</v>
      </c>
      <c r="D18" s="173">
        <v>8</v>
      </c>
      <c r="E18" s="173">
        <v>16</v>
      </c>
      <c r="F18" s="173">
        <v>0</v>
      </c>
      <c r="G18" s="173">
        <v>17</v>
      </c>
      <c r="H18" s="317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</row>
    <row r="19" spans="1:62" s="224" customFormat="1" ht="15" customHeight="1">
      <c r="A19" s="253">
        <v>14</v>
      </c>
      <c r="B19" s="281"/>
      <c r="C19" s="282" t="s">
        <v>16</v>
      </c>
      <c r="D19" s="173">
        <v>97</v>
      </c>
      <c r="E19" s="173">
        <v>203</v>
      </c>
      <c r="F19" s="173">
        <v>60</v>
      </c>
      <c r="G19" s="173">
        <v>92</v>
      </c>
      <c r="H19" s="317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</row>
    <row r="20" spans="1:62" s="224" customFormat="1" ht="15" customHeight="1">
      <c r="A20" s="253">
        <v>15</v>
      </c>
      <c r="B20" s="281"/>
      <c r="C20" s="282" t="s">
        <v>34</v>
      </c>
      <c r="D20" s="173">
        <v>5283</v>
      </c>
      <c r="E20" s="173">
        <v>6013</v>
      </c>
      <c r="F20" s="173">
        <v>2743</v>
      </c>
      <c r="G20" s="173">
        <v>6114</v>
      </c>
      <c r="H20" s="317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</row>
    <row r="21" spans="1:62" s="224" customFormat="1" ht="15" customHeight="1">
      <c r="A21" s="253">
        <v>16</v>
      </c>
      <c r="B21" s="281"/>
      <c r="C21" s="282" t="s">
        <v>17</v>
      </c>
      <c r="D21" s="173">
        <v>0</v>
      </c>
      <c r="E21" s="173">
        <v>0</v>
      </c>
      <c r="F21" s="173">
        <v>0</v>
      </c>
      <c r="G21" s="173">
        <v>0</v>
      </c>
      <c r="H21" s="317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</row>
    <row r="22" spans="1:62" s="224" customFormat="1" ht="15" customHeight="1" thickBot="1">
      <c r="A22" s="256">
        <v>17</v>
      </c>
      <c r="B22" s="287"/>
      <c r="C22" s="288" t="s">
        <v>18</v>
      </c>
      <c r="D22" s="175">
        <v>0</v>
      </c>
      <c r="E22" s="175">
        <v>0</v>
      </c>
      <c r="F22" s="175">
        <v>0</v>
      </c>
      <c r="G22" s="175">
        <v>0</v>
      </c>
      <c r="H22" s="317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</row>
    <row r="23" spans="1:62" s="224" customFormat="1" ht="15.75" customHeight="1" thickBot="1">
      <c r="A23" s="251">
        <v>18</v>
      </c>
      <c r="B23" s="401" t="s">
        <v>19</v>
      </c>
      <c r="C23" s="402"/>
      <c r="D23" s="170">
        <f>SUM(D24:D31)</f>
        <v>40369</v>
      </c>
      <c r="E23" s="170">
        <f>SUM(E24:E31)</f>
        <v>41670</v>
      </c>
      <c r="F23" s="170">
        <f>SUM(F24:F31)</f>
        <v>20957</v>
      </c>
      <c r="G23" s="170">
        <f>SUM(G24:G31)</f>
        <v>43811</v>
      </c>
      <c r="H23" s="316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</row>
    <row r="24" spans="1:62" s="224" customFormat="1" ht="15" customHeight="1">
      <c r="A24" s="252">
        <v>19</v>
      </c>
      <c r="B24" s="290"/>
      <c r="C24" s="280" t="s">
        <v>20</v>
      </c>
      <c r="D24" s="207">
        <v>0</v>
      </c>
      <c r="E24" s="207">
        <v>0</v>
      </c>
      <c r="F24" s="207">
        <v>0</v>
      </c>
      <c r="G24" s="207">
        <v>0</v>
      </c>
      <c r="H24" s="317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</row>
    <row r="25" spans="1:62" s="224" customFormat="1" ht="15" customHeight="1">
      <c r="A25" s="253">
        <v>20</v>
      </c>
      <c r="B25" s="281"/>
      <c r="C25" s="282" t="s">
        <v>21</v>
      </c>
      <c r="D25" s="173">
        <v>1916</v>
      </c>
      <c r="E25" s="173">
        <v>1809</v>
      </c>
      <c r="F25" s="173">
        <v>1042</v>
      </c>
      <c r="G25" s="173">
        <v>2083</v>
      </c>
      <c r="H25" s="317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</row>
    <row r="26" spans="1:62" s="224" customFormat="1" ht="15" customHeight="1">
      <c r="A26" s="253">
        <v>21</v>
      </c>
      <c r="B26" s="281"/>
      <c r="C26" s="282" t="s">
        <v>22</v>
      </c>
      <c r="D26" s="173">
        <v>155</v>
      </c>
      <c r="E26" s="173">
        <v>95</v>
      </c>
      <c r="F26" s="173">
        <v>90</v>
      </c>
      <c r="G26" s="173">
        <v>150</v>
      </c>
      <c r="H26" s="317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</row>
    <row r="27" spans="1:62" s="224" customFormat="1" ht="15" customHeight="1">
      <c r="A27" s="253">
        <v>22</v>
      </c>
      <c r="B27" s="281"/>
      <c r="C27" s="282" t="s">
        <v>23</v>
      </c>
      <c r="D27" s="173">
        <v>271</v>
      </c>
      <c r="E27" s="173">
        <v>245</v>
      </c>
      <c r="F27" s="173">
        <v>64</v>
      </c>
      <c r="G27" s="173">
        <v>81</v>
      </c>
      <c r="H27" s="317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</row>
    <row r="28" spans="1:62" s="224" customFormat="1" ht="15" customHeight="1">
      <c r="A28" s="253">
        <v>23</v>
      </c>
      <c r="B28" s="281"/>
      <c r="C28" s="282" t="s">
        <v>35</v>
      </c>
      <c r="D28" s="173">
        <v>0</v>
      </c>
      <c r="E28" s="173">
        <v>0</v>
      </c>
      <c r="F28" s="173">
        <v>0</v>
      </c>
      <c r="G28" s="173">
        <v>0</v>
      </c>
      <c r="H28" s="317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</row>
    <row r="29" spans="1:62" s="224" customFormat="1" ht="15" customHeight="1">
      <c r="A29" s="253">
        <v>24</v>
      </c>
      <c r="B29" s="281"/>
      <c r="C29" s="282" t="s">
        <v>24</v>
      </c>
      <c r="D29" s="173">
        <v>0</v>
      </c>
      <c r="E29" s="173">
        <v>0</v>
      </c>
      <c r="F29" s="173">
        <v>0</v>
      </c>
      <c r="G29" s="173">
        <v>0</v>
      </c>
      <c r="H29" s="317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</row>
    <row r="30" spans="1:62" s="224" customFormat="1" ht="15" customHeight="1" thickBot="1">
      <c r="A30" s="257">
        <v>25</v>
      </c>
      <c r="B30" s="287"/>
      <c r="C30" s="288" t="s">
        <v>25</v>
      </c>
      <c r="D30" s="174">
        <v>0</v>
      </c>
      <c r="E30" s="174">
        <v>0</v>
      </c>
      <c r="F30" s="174">
        <v>0</v>
      </c>
      <c r="G30" s="174">
        <v>0</v>
      </c>
      <c r="H30" s="317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</row>
    <row r="31" spans="1:62" s="224" customFormat="1" ht="15.75" customHeight="1" thickBot="1">
      <c r="A31" s="251">
        <v>26</v>
      </c>
      <c r="B31" s="392" t="s">
        <v>26</v>
      </c>
      <c r="C31" s="392"/>
      <c r="D31" s="172">
        <v>38027</v>
      </c>
      <c r="E31" s="172">
        <v>39521</v>
      </c>
      <c r="F31" s="172">
        <v>19761</v>
      </c>
      <c r="G31" s="172">
        <v>41497</v>
      </c>
      <c r="H31" s="317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</row>
    <row r="32" spans="1:62" s="224" customFormat="1" ht="15.75" customHeight="1" thickBot="1">
      <c r="A32" s="251">
        <v>27</v>
      </c>
      <c r="B32" s="394" t="s">
        <v>36</v>
      </c>
      <c r="C32" s="395"/>
      <c r="D32" s="170">
        <f>SUM(D23-D6)</f>
        <v>184</v>
      </c>
      <c r="E32" s="170">
        <f>SUM(E23-E6)</f>
        <v>0</v>
      </c>
      <c r="F32" s="170">
        <f>SUM(F23-F6)</f>
        <v>785</v>
      </c>
      <c r="G32" s="170">
        <f>SUM(G23-G6)</f>
        <v>0</v>
      </c>
      <c r="H32" s="316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</row>
    <row r="33" spans="1:61" s="224" customFormat="1" ht="15" customHeight="1">
      <c r="A33" s="258">
        <v>28</v>
      </c>
      <c r="B33" s="396" t="s">
        <v>27</v>
      </c>
      <c r="C33" s="397"/>
      <c r="D33" s="211"/>
      <c r="E33" s="211"/>
      <c r="F33" s="211"/>
      <c r="G33" s="211"/>
      <c r="H33" s="317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</row>
    <row r="34" spans="1:61" s="230" customFormat="1" ht="15" customHeight="1">
      <c r="A34" s="259">
        <v>29</v>
      </c>
      <c r="B34" s="227" t="s">
        <v>28</v>
      </c>
      <c r="C34" s="227"/>
      <c r="D34" s="176">
        <v>15000</v>
      </c>
      <c r="E34" s="176">
        <v>4000</v>
      </c>
      <c r="F34" s="176">
        <v>0</v>
      </c>
      <c r="G34" s="176">
        <v>0</v>
      </c>
      <c r="H34" s="318"/>
      <c r="I34" s="132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</row>
    <row r="35" spans="1:61" s="230" customFormat="1" ht="15" customHeight="1">
      <c r="A35" s="259">
        <v>30</v>
      </c>
      <c r="B35" s="393" t="s">
        <v>29</v>
      </c>
      <c r="C35" s="393"/>
      <c r="D35" s="176">
        <v>16553</v>
      </c>
      <c r="E35" s="176">
        <v>13500</v>
      </c>
      <c r="F35" s="176">
        <v>4009</v>
      </c>
      <c r="G35" s="176">
        <v>12000</v>
      </c>
      <c r="H35" s="318"/>
      <c r="I35" s="132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</row>
    <row r="36" spans="1:61" s="230" customFormat="1" ht="15" customHeight="1">
      <c r="A36" s="259">
        <v>31</v>
      </c>
      <c r="B36" s="393" t="s">
        <v>30</v>
      </c>
      <c r="C36" s="393"/>
      <c r="D36" s="176">
        <v>0</v>
      </c>
      <c r="E36" s="176">
        <v>0</v>
      </c>
      <c r="F36" s="176">
        <v>0</v>
      </c>
      <c r="G36" s="176">
        <v>0</v>
      </c>
      <c r="H36" s="318"/>
      <c r="I36" s="132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</row>
    <row r="37" spans="1:37" s="230" customFormat="1" ht="15" customHeight="1">
      <c r="A37" s="259">
        <v>32</v>
      </c>
      <c r="B37" s="393" t="s">
        <v>31</v>
      </c>
      <c r="C37" s="393"/>
      <c r="D37" s="176">
        <v>0</v>
      </c>
      <c r="E37" s="176">
        <v>0</v>
      </c>
      <c r="F37" s="176">
        <v>0</v>
      </c>
      <c r="G37" s="176">
        <v>0</v>
      </c>
      <c r="H37" s="318"/>
      <c r="I37" s="132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</row>
    <row r="38" spans="1:37" s="230" customFormat="1" ht="15" customHeight="1">
      <c r="A38" s="259">
        <v>33</v>
      </c>
      <c r="B38" s="393" t="s">
        <v>54</v>
      </c>
      <c r="C38" s="393"/>
      <c r="D38" s="176">
        <v>87</v>
      </c>
      <c r="E38" s="176">
        <v>89</v>
      </c>
      <c r="F38" s="176">
        <v>89</v>
      </c>
      <c r="G38" s="176">
        <v>90</v>
      </c>
      <c r="H38" s="319"/>
      <c r="I38" s="132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</row>
    <row r="39" spans="1:37" s="230" customFormat="1" ht="15" customHeight="1">
      <c r="A39" s="259">
        <v>34</v>
      </c>
      <c r="B39" s="393" t="s">
        <v>37</v>
      </c>
      <c r="C39" s="393"/>
      <c r="D39" s="349">
        <f>SUM(D14/12)/D38*1000</f>
        <v>15424.329501915709</v>
      </c>
      <c r="E39" s="349">
        <f>SUM(E14/12)/E38*1000</f>
        <v>16263.10861423221</v>
      </c>
      <c r="F39" s="349">
        <f>SUM(F14/6)/F38*1000</f>
        <v>15189.138576779025</v>
      </c>
      <c r="G39" s="349">
        <f>SUM(G14/12)/G38*1000</f>
        <v>17340.74074074074</v>
      </c>
      <c r="H39" s="320"/>
      <c r="I39" s="132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</row>
    <row r="40" spans="1:39" s="28" customFormat="1" ht="21" customHeight="1">
      <c r="A40" s="20"/>
      <c r="B40" s="20"/>
      <c r="C40" s="21"/>
      <c r="D40" s="22"/>
      <c r="E40" s="22"/>
      <c r="F40" s="22"/>
      <c r="G40" s="24"/>
      <c r="H40" s="111"/>
      <c r="I40" s="25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</row>
    <row r="41" spans="1:39" s="29" customFormat="1" ht="12.75">
      <c r="A41" s="37"/>
      <c r="B41" s="30"/>
      <c r="C41" s="11"/>
      <c r="D41" s="31"/>
      <c r="G41" s="31"/>
      <c r="H41" s="109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2:9" s="11" customFormat="1" ht="12.75">
      <c r="B42" s="34"/>
      <c r="C42" s="33"/>
      <c r="D42" s="33"/>
      <c r="E42" s="33"/>
      <c r="F42" s="33"/>
      <c r="G42" s="33"/>
      <c r="H42" s="112"/>
      <c r="I42" s="33"/>
    </row>
    <row r="50" ht="12.75" hidden="1"/>
  </sheetData>
  <mergeCells count="12">
    <mergeCell ref="B36:C36"/>
    <mergeCell ref="B37:C37"/>
    <mergeCell ref="B38:C38"/>
    <mergeCell ref="B39:C39"/>
    <mergeCell ref="B31:C31"/>
    <mergeCell ref="B32:C32"/>
    <mergeCell ref="B33:C33"/>
    <mergeCell ref="B35:C35"/>
    <mergeCell ref="B4:C4"/>
    <mergeCell ref="B6:C6"/>
    <mergeCell ref="B23:C23"/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76"/>
  <sheetViews>
    <sheetView workbookViewId="0" topLeftCell="A1">
      <selection activeCell="A1" sqref="A1:G1"/>
    </sheetView>
  </sheetViews>
  <sheetFormatPr defaultColWidth="9.00390625" defaultRowHeight="12.75"/>
  <cols>
    <col min="1" max="1" width="4.00390625" style="99" customWidth="1"/>
    <col min="2" max="2" width="1.37890625" style="99" customWidth="1"/>
    <col min="3" max="3" width="29.375" style="96" customWidth="1"/>
    <col min="4" max="5" width="12.875" style="96" customWidth="1"/>
    <col min="6" max="7" width="12.625" style="96" customWidth="1"/>
    <col min="8" max="8" width="8.75390625" style="127" customWidth="1"/>
    <col min="9" max="10" width="11.125" style="96" customWidth="1"/>
    <col min="11" max="11" width="11.25390625" style="96" customWidth="1"/>
    <col min="12" max="12" width="10.125" style="96" customWidth="1"/>
    <col min="13" max="13" width="4.375" style="96" customWidth="1"/>
    <col min="14" max="14" width="10.375" style="96" customWidth="1"/>
    <col min="15" max="15" width="9.125" style="96" customWidth="1"/>
    <col min="16" max="16" width="11.375" style="96" customWidth="1"/>
    <col min="17" max="16384" width="9.125" style="96" customWidth="1"/>
  </cols>
  <sheetData>
    <row r="1" spans="1:8" s="7" customFormat="1" ht="18.75">
      <c r="A1" s="398" t="s">
        <v>57</v>
      </c>
      <c r="B1" s="398"/>
      <c r="C1" s="398"/>
      <c r="D1" s="398"/>
      <c r="E1" s="398"/>
      <c r="F1" s="398"/>
      <c r="G1" s="398"/>
      <c r="H1" s="137"/>
    </row>
    <row r="2" spans="1:37" s="97" customFormat="1" ht="15.75">
      <c r="A2" s="140" t="s">
        <v>0</v>
      </c>
      <c r="B2" s="141"/>
      <c r="C2" s="141"/>
      <c r="D2" s="140" t="s">
        <v>32</v>
      </c>
      <c r="E2" s="143"/>
      <c r="F2" s="143"/>
      <c r="G2" s="8"/>
      <c r="H2" s="18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</row>
    <row r="3" spans="1:61" ht="15.75">
      <c r="A3" s="144" t="s">
        <v>2</v>
      </c>
      <c r="B3" s="145"/>
      <c r="C3" s="146"/>
      <c r="D3" s="147">
        <v>3315</v>
      </c>
      <c r="E3" s="157"/>
      <c r="F3" s="157"/>
      <c r="G3" s="166" t="s">
        <v>41</v>
      </c>
      <c r="H3" s="1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</row>
    <row r="4" spans="1:61" s="99" customFormat="1" ht="30" customHeight="1">
      <c r="A4" s="201" t="s">
        <v>3</v>
      </c>
      <c r="B4" s="403" t="s">
        <v>4</v>
      </c>
      <c r="C4" s="404"/>
      <c r="D4" s="169" t="s">
        <v>58</v>
      </c>
      <c r="E4" s="169" t="s">
        <v>59</v>
      </c>
      <c r="F4" s="169" t="s">
        <v>60</v>
      </c>
      <c r="G4" s="169" t="s">
        <v>61</v>
      </c>
      <c r="H4" s="134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</row>
    <row r="5" spans="1:8" ht="6" customHeight="1" thickBot="1">
      <c r="A5" s="204"/>
      <c r="B5" s="204"/>
      <c r="C5" s="204"/>
      <c r="D5" s="204"/>
      <c r="E5" s="204"/>
      <c r="F5" s="204"/>
      <c r="G5" s="204"/>
      <c r="H5" s="18"/>
    </row>
    <row r="6" spans="1:61" s="241" customFormat="1" ht="15.75" customHeight="1" thickBot="1">
      <c r="A6" s="251">
        <v>1</v>
      </c>
      <c r="B6" s="400" t="s">
        <v>5</v>
      </c>
      <c r="C6" s="400"/>
      <c r="D6" s="170">
        <f>SUM(D7:D12,D13,D16:D22)</f>
        <v>32028</v>
      </c>
      <c r="E6" s="170">
        <f>SUM(E7:E12,E13,E16:E22)</f>
        <v>31643</v>
      </c>
      <c r="F6" s="170">
        <f>SUM(F7:F12,F13,F16:F22)</f>
        <v>15490</v>
      </c>
      <c r="G6" s="170">
        <f>SUM(G7:G12,G13,G16:G22)</f>
        <v>32795</v>
      </c>
      <c r="H6" s="222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</row>
    <row r="7" spans="1:61" s="241" customFormat="1" ht="15" customHeight="1">
      <c r="A7" s="252">
        <v>2</v>
      </c>
      <c r="B7" s="279"/>
      <c r="C7" s="280" t="s">
        <v>6</v>
      </c>
      <c r="D7" s="207">
        <v>2803</v>
      </c>
      <c r="E7" s="207">
        <v>2400</v>
      </c>
      <c r="F7" s="207">
        <v>1247</v>
      </c>
      <c r="G7" s="207">
        <v>2200</v>
      </c>
      <c r="H7" s="222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</row>
    <row r="8" spans="1:61" s="241" customFormat="1" ht="15" customHeight="1">
      <c r="A8" s="253">
        <v>3</v>
      </c>
      <c r="B8" s="281"/>
      <c r="C8" s="282" t="s">
        <v>7</v>
      </c>
      <c r="D8" s="173">
        <v>25</v>
      </c>
      <c r="E8" s="173">
        <v>25</v>
      </c>
      <c r="F8" s="173">
        <v>12</v>
      </c>
      <c r="G8" s="173">
        <v>25</v>
      </c>
      <c r="H8" s="222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</row>
    <row r="9" spans="1:61" s="241" customFormat="1" ht="15" customHeight="1">
      <c r="A9" s="253">
        <v>4</v>
      </c>
      <c r="B9" s="281"/>
      <c r="C9" s="282" t="s">
        <v>8</v>
      </c>
      <c r="D9" s="173">
        <v>1525</v>
      </c>
      <c r="E9" s="173">
        <v>1800</v>
      </c>
      <c r="F9" s="173">
        <v>675</v>
      </c>
      <c r="G9" s="173">
        <v>2100</v>
      </c>
      <c r="H9" s="222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</row>
    <row r="10" spans="1:61" s="241" customFormat="1" ht="15" customHeight="1">
      <c r="A10" s="253">
        <v>5</v>
      </c>
      <c r="B10" s="281"/>
      <c r="C10" s="282" t="s">
        <v>9</v>
      </c>
      <c r="D10" s="173">
        <v>2486</v>
      </c>
      <c r="E10" s="173">
        <v>2180</v>
      </c>
      <c r="F10" s="173">
        <v>935</v>
      </c>
      <c r="G10" s="173">
        <v>2113</v>
      </c>
      <c r="H10" s="222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</row>
    <row r="11" spans="1:61" s="241" customFormat="1" ht="15" customHeight="1">
      <c r="A11" s="253">
        <v>6</v>
      </c>
      <c r="B11" s="281"/>
      <c r="C11" s="282" t="s">
        <v>10</v>
      </c>
      <c r="D11" s="173">
        <v>217</v>
      </c>
      <c r="E11" s="173">
        <v>200</v>
      </c>
      <c r="F11" s="173">
        <v>81</v>
      </c>
      <c r="G11" s="173">
        <v>200</v>
      </c>
      <c r="H11" s="222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</row>
    <row r="12" spans="1:61" s="241" customFormat="1" ht="15" customHeight="1">
      <c r="A12" s="253">
        <v>7</v>
      </c>
      <c r="B12" s="281"/>
      <c r="C12" s="282" t="s">
        <v>11</v>
      </c>
      <c r="D12" s="173">
        <v>5565</v>
      </c>
      <c r="E12" s="173">
        <v>4132</v>
      </c>
      <c r="F12" s="173">
        <v>2514</v>
      </c>
      <c r="G12" s="173">
        <v>4300</v>
      </c>
      <c r="H12" s="222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</row>
    <row r="13" spans="1:61" s="241" customFormat="1" ht="15" customHeight="1">
      <c r="A13" s="253">
        <v>8</v>
      </c>
      <c r="B13" s="281"/>
      <c r="C13" s="282" t="s">
        <v>12</v>
      </c>
      <c r="D13" s="139">
        <f>SUM(D14:D15)</f>
        <v>12532</v>
      </c>
      <c r="E13" s="139">
        <f>SUM(E14:E15)</f>
        <v>13294</v>
      </c>
      <c r="F13" s="139">
        <f>SUM(F14:F15)</f>
        <v>6132</v>
      </c>
      <c r="G13" s="139">
        <f>SUM(G14:G15)</f>
        <v>13943</v>
      </c>
      <c r="H13" s="222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</row>
    <row r="14" spans="1:61" s="241" customFormat="1" ht="15" customHeight="1">
      <c r="A14" s="254">
        <v>9</v>
      </c>
      <c r="B14" s="283"/>
      <c r="C14" s="302" t="s">
        <v>42</v>
      </c>
      <c r="D14" s="184">
        <v>12212</v>
      </c>
      <c r="E14" s="184">
        <v>12974</v>
      </c>
      <c r="F14" s="184">
        <v>5981</v>
      </c>
      <c r="G14" s="184">
        <v>13623</v>
      </c>
      <c r="H14" s="222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</row>
    <row r="15" spans="1:61" s="241" customFormat="1" ht="15" customHeight="1">
      <c r="A15" s="255">
        <v>10</v>
      </c>
      <c r="B15" s="285"/>
      <c r="C15" s="286" t="s">
        <v>33</v>
      </c>
      <c r="D15" s="171">
        <v>320</v>
      </c>
      <c r="E15" s="171">
        <v>320</v>
      </c>
      <c r="F15" s="171">
        <v>151</v>
      </c>
      <c r="G15" s="171">
        <v>320</v>
      </c>
      <c r="H15" s="222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</row>
    <row r="16" spans="1:61" s="241" customFormat="1" ht="15" customHeight="1">
      <c r="A16" s="253">
        <v>11</v>
      </c>
      <c r="B16" s="281"/>
      <c r="C16" s="282" t="s">
        <v>55</v>
      </c>
      <c r="D16" s="173">
        <v>4345</v>
      </c>
      <c r="E16" s="173">
        <v>4653</v>
      </c>
      <c r="F16" s="173">
        <v>2131</v>
      </c>
      <c r="G16" s="173">
        <v>4741</v>
      </c>
      <c r="H16" s="222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</row>
    <row r="17" spans="1:61" s="241" customFormat="1" ht="15" customHeight="1">
      <c r="A17" s="253">
        <v>12</v>
      </c>
      <c r="B17" s="281"/>
      <c r="C17" s="282" t="s">
        <v>14</v>
      </c>
      <c r="D17" s="173">
        <v>243</v>
      </c>
      <c r="E17" s="173">
        <v>259</v>
      </c>
      <c r="F17" s="173">
        <v>130</v>
      </c>
      <c r="G17" s="173">
        <v>273</v>
      </c>
      <c r="H17" s="222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</row>
    <row r="18" spans="1:61" s="241" customFormat="1" ht="15" customHeight="1">
      <c r="A18" s="253">
        <v>13</v>
      </c>
      <c r="B18" s="281"/>
      <c r="C18" s="282" t="s">
        <v>15</v>
      </c>
      <c r="D18" s="173">
        <v>4</v>
      </c>
      <c r="E18" s="173">
        <v>0</v>
      </c>
      <c r="F18" s="173">
        <v>4</v>
      </c>
      <c r="G18" s="173">
        <v>0</v>
      </c>
      <c r="H18" s="222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</row>
    <row r="19" spans="1:61" s="241" customFormat="1" ht="15" customHeight="1">
      <c r="A19" s="253">
        <v>14</v>
      </c>
      <c r="B19" s="281"/>
      <c r="C19" s="282" t="s">
        <v>16</v>
      </c>
      <c r="D19" s="173">
        <v>334</v>
      </c>
      <c r="E19" s="173">
        <v>100</v>
      </c>
      <c r="F19" s="173">
        <v>638</v>
      </c>
      <c r="G19" s="173">
        <v>300</v>
      </c>
      <c r="H19" s="222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</row>
    <row r="20" spans="1:61" s="241" customFormat="1" ht="15" customHeight="1">
      <c r="A20" s="253">
        <v>15</v>
      </c>
      <c r="B20" s="281"/>
      <c r="C20" s="282" t="s">
        <v>34</v>
      </c>
      <c r="D20" s="173">
        <v>1949</v>
      </c>
      <c r="E20" s="173">
        <v>2600</v>
      </c>
      <c r="F20" s="173">
        <v>991</v>
      </c>
      <c r="G20" s="173">
        <v>2600</v>
      </c>
      <c r="H20" s="222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</row>
    <row r="21" spans="1:61" s="241" customFormat="1" ht="15" customHeight="1">
      <c r="A21" s="253">
        <v>16</v>
      </c>
      <c r="B21" s="281"/>
      <c r="C21" s="282" t="s">
        <v>17</v>
      </c>
      <c r="D21" s="173">
        <v>0</v>
      </c>
      <c r="E21" s="173">
        <v>0</v>
      </c>
      <c r="F21" s="173">
        <v>0</v>
      </c>
      <c r="G21" s="173">
        <v>0</v>
      </c>
      <c r="H21" s="222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</row>
    <row r="22" spans="1:61" s="241" customFormat="1" ht="15" customHeight="1" thickBot="1">
      <c r="A22" s="256">
        <v>17</v>
      </c>
      <c r="B22" s="287"/>
      <c r="C22" s="288" t="s">
        <v>18</v>
      </c>
      <c r="D22" s="175">
        <v>0</v>
      </c>
      <c r="E22" s="175">
        <v>0</v>
      </c>
      <c r="F22" s="175">
        <v>0</v>
      </c>
      <c r="G22" s="175">
        <v>0</v>
      </c>
      <c r="H22" s="222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</row>
    <row r="23" spans="1:61" s="241" customFormat="1" ht="15.75" customHeight="1" thickBot="1">
      <c r="A23" s="251">
        <v>18</v>
      </c>
      <c r="B23" s="401" t="s">
        <v>19</v>
      </c>
      <c r="C23" s="402"/>
      <c r="D23" s="170">
        <f>SUM(D24:D31)</f>
        <v>32309</v>
      </c>
      <c r="E23" s="170">
        <f>SUM(E24:E31)</f>
        <v>31643</v>
      </c>
      <c r="F23" s="170">
        <f>SUM(F24:F31)</f>
        <v>16678</v>
      </c>
      <c r="G23" s="170">
        <f>SUM(G24:G31)</f>
        <v>32795</v>
      </c>
      <c r="H23" s="222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</row>
    <row r="24" spans="1:61" s="241" customFormat="1" ht="15" customHeight="1">
      <c r="A24" s="252">
        <v>19</v>
      </c>
      <c r="B24" s="290"/>
      <c r="C24" s="280" t="s">
        <v>20</v>
      </c>
      <c r="D24" s="207">
        <v>270</v>
      </c>
      <c r="E24" s="207">
        <v>200</v>
      </c>
      <c r="F24" s="207">
        <v>177</v>
      </c>
      <c r="G24" s="207">
        <v>200</v>
      </c>
      <c r="H24" s="222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</row>
    <row r="25" spans="1:61" s="241" customFormat="1" ht="15" customHeight="1">
      <c r="A25" s="253">
        <v>20</v>
      </c>
      <c r="B25" s="281"/>
      <c r="C25" s="282" t="s">
        <v>21</v>
      </c>
      <c r="D25" s="173">
        <v>2225</v>
      </c>
      <c r="E25" s="173">
        <v>2400</v>
      </c>
      <c r="F25" s="173">
        <v>486</v>
      </c>
      <c r="G25" s="173">
        <v>2100</v>
      </c>
      <c r="H25" s="222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</row>
    <row r="26" spans="1:61" s="241" customFormat="1" ht="15" customHeight="1">
      <c r="A26" s="253">
        <v>21</v>
      </c>
      <c r="B26" s="281"/>
      <c r="C26" s="282" t="s">
        <v>22</v>
      </c>
      <c r="D26" s="173">
        <v>3</v>
      </c>
      <c r="E26" s="173">
        <v>0</v>
      </c>
      <c r="F26" s="173">
        <v>1</v>
      </c>
      <c r="G26" s="173">
        <v>0</v>
      </c>
      <c r="H26" s="222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</row>
    <row r="27" spans="1:61" s="241" customFormat="1" ht="15" customHeight="1">
      <c r="A27" s="253">
        <v>22</v>
      </c>
      <c r="B27" s="281"/>
      <c r="C27" s="282" t="s">
        <v>23</v>
      </c>
      <c r="D27" s="173">
        <v>130</v>
      </c>
      <c r="E27" s="173">
        <v>0</v>
      </c>
      <c r="F27" s="173">
        <v>0</v>
      </c>
      <c r="G27" s="173">
        <v>0</v>
      </c>
      <c r="H27" s="222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</row>
    <row r="28" spans="1:61" s="241" customFormat="1" ht="15" customHeight="1">
      <c r="A28" s="253">
        <v>23</v>
      </c>
      <c r="B28" s="281"/>
      <c r="C28" s="282" t="s">
        <v>35</v>
      </c>
      <c r="D28" s="173">
        <v>0</v>
      </c>
      <c r="E28" s="173">
        <v>0</v>
      </c>
      <c r="F28" s="173">
        <v>0</v>
      </c>
      <c r="G28" s="173">
        <v>0</v>
      </c>
      <c r="H28" s="222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</row>
    <row r="29" spans="1:61" s="241" customFormat="1" ht="15" customHeight="1">
      <c r="A29" s="253">
        <v>24</v>
      </c>
      <c r="B29" s="281"/>
      <c r="C29" s="282" t="s">
        <v>24</v>
      </c>
      <c r="D29" s="173">
        <v>0</v>
      </c>
      <c r="E29" s="173">
        <v>0</v>
      </c>
      <c r="F29" s="173">
        <v>0</v>
      </c>
      <c r="G29" s="173">
        <v>0</v>
      </c>
      <c r="H29" s="222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</row>
    <row r="30" spans="1:61" s="241" customFormat="1" ht="15" customHeight="1" thickBot="1">
      <c r="A30" s="257">
        <v>25</v>
      </c>
      <c r="B30" s="287"/>
      <c r="C30" s="288" t="s">
        <v>25</v>
      </c>
      <c r="D30" s="174">
        <v>1003</v>
      </c>
      <c r="E30" s="173">
        <v>0</v>
      </c>
      <c r="F30" s="174">
        <v>352</v>
      </c>
      <c r="G30" s="173">
        <v>0</v>
      </c>
      <c r="H30" s="222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</row>
    <row r="31" spans="1:61" s="224" customFormat="1" ht="15.75" customHeight="1" thickBot="1">
      <c r="A31" s="251">
        <v>26</v>
      </c>
      <c r="B31" s="392" t="s">
        <v>26</v>
      </c>
      <c r="C31" s="392"/>
      <c r="D31" s="172">
        <v>28678</v>
      </c>
      <c r="E31" s="172">
        <v>29043</v>
      </c>
      <c r="F31" s="172">
        <v>15662</v>
      </c>
      <c r="G31" s="172">
        <v>30495</v>
      </c>
      <c r="H31" s="22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</row>
    <row r="32" spans="1:61" s="224" customFormat="1" ht="15.75" customHeight="1" thickBot="1">
      <c r="A32" s="251">
        <v>27</v>
      </c>
      <c r="B32" s="394" t="s">
        <v>36</v>
      </c>
      <c r="C32" s="395"/>
      <c r="D32" s="170">
        <f>SUM(D23-D6)</f>
        <v>281</v>
      </c>
      <c r="E32" s="170">
        <f>SUM(E23-E6)</f>
        <v>0</v>
      </c>
      <c r="F32" s="170">
        <f>SUM(F23-F6)</f>
        <v>1188</v>
      </c>
      <c r="G32" s="170">
        <f>SUM(G23-G6)</f>
        <v>0</v>
      </c>
      <c r="H32" s="22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</row>
    <row r="33" spans="1:60" s="224" customFormat="1" ht="15" customHeight="1">
      <c r="A33" s="258">
        <v>28</v>
      </c>
      <c r="B33" s="396" t="s">
        <v>27</v>
      </c>
      <c r="C33" s="397"/>
      <c r="D33" s="214"/>
      <c r="E33" s="211"/>
      <c r="F33" s="211"/>
      <c r="G33" s="211"/>
      <c r="H33" s="22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</row>
    <row r="34" spans="1:60" s="230" customFormat="1" ht="15" customHeight="1">
      <c r="A34" s="259">
        <v>29</v>
      </c>
      <c r="B34" s="227" t="s">
        <v>28</v>
      </c>
      <c r="C34" s="227"/>
      <c r="D34" s="345">
        <v>6600</v>
      </c>
      <c r="E34" s="176">
        <v>5500</v>
      </c>
      <c r="F34" s="345">
        <v>2000</v>
      </c>
      <c r="G34" s="176">
        <v>7500</v>
      </c>
      <c r="H34" s="222"/>
      <c r="I34" s="346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</row>
    <row r="35" spans="1:60" s="230" customFormat="1" ht="15" customHeight="1">
      <c r="A35" s="259">
        <v>30</v>
      </c>
      <c r="B35" s="393" t="s">
        <v>29</v>
      </c>
      <c r="C35" s="393"/>
      <c r="D35" s="185">
        <v>4200</v>
      </c>
      <c r="E35" s="176">
        <v>1800</v>
      </c>
      <c r="F35" s="185">
        <v>1000</v>
      </c>
      <c r="G35" s="176">
        <v>2000</v>
      </c>
      <c r="H35" s="222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</row>
    <row r="36" spans="1:60" s="244" customFormat="1" ht="15" customHeight="1">
      <c r="A36" s="259">
        <v>31</v>
      </c>
      <c r="B36" s="393" t="s">
        <v>30</v>
      </c>
      <c r="C36" s="393"/>
      <c r="D36" s="176">
        <v>0</v>
      </c>
      <c r="E36" s="176">
        <v>0</v>
      </c>
      <c r="F36" s="176">
        <v>0</v>
      </c>
      <c r="G36" s="176">
        <v>780</v>
      </c>
      <c r="H36" s="22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</row>
    <row r="37" spans="1:36" s="244" customFormat="1" ht="15" customHeight="1">
      <c r="A37" s="259">
        <v>32</v>
      </c>
      <c r="B37" s="393" t="s">
        <v>31</v>
      </c>
      <c r="C37" s="393"/>
      <c r="D37" s="185">
        <v>60</v>
      </c>
      <c r="E37" s="176">
        <v>222</v>
      </c>
      <c r="F37" s="185">
        <v>0</v>
      </c>
      <c r="G37" s="176">
        <v>250</v>
      </c>
      <c r="H37" s="22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</row>
    <row r="38" spans="1:36" s="244" customFormat="1" ht="15" customHeight="1">
      <c r="A38" s="259">
        <v>33</v>
      </c>
      <c r="B38" s="393" t="s">
        <v>54</v>
      </c>
      <c r="C38" s="393"/>
      <c r="D38" s="176">
        <v>56</v>
      </c>
      <c r="E38" s="176">
        <v>56</v>
      </c>
      <c r="F38" s="176">
        <v>56</v>
      </c>
      <c r="G38" s="176">
        <v>56</v>
      </c>
      <c r="H38" s="22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</row>
    <row r="39" spans="1:36" s="244" customFormat="1" ht="15" customHeight="1">
      <c r="A39" s="259">
        <v>34</v>
      </c>
      <c r="B39" s="393" t="s">
        <v>37</v>
      </c>
      <c r="C39" s="393"/>
      <c r="D39" s="349">
        <f>SUM(D14/12)/D38*1000</f>
        <v>18172.619047619046</v>
      </c>
      <c r="E39" s="349">
        <f>SUM(E14/12)/E38*1000</f>
        <v>19306.547619047622</v>
      </c>
      <c r="F39" s="349">
        <f>SUM(F14/6)/F38*1000</f>
        <v>17800.595238095237</v>
      </c>
      <c r="G39" s="349">
        <f>SUM(G14/12)/G38*1000</f>
        <v>20272.321428571428</v>
      </c>
      <c r="H39" s="22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</row>
    <row r="40" spans="1:37" s="102" customFormat="1" ht="21" customHeight="1">
      <c r="A40" s="20"/>
      <c r="B40" s="20"/>
      <c r="C40" s="21"/>
      <c r="D40" s="22"/>
      <c r="E40" s="74"/>
      <c r="F40" s="74"/>
      <c r="G40" s="24"/>
      <c r="H40" s="128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</row>
    <row r="41" spans="1:37" s="105" customFormat="1" ht="15">
      <c r="A41" s="103"/>
      <c r="B41" s="5"/>
      <c r="C41" s="357"/>
      <c r="D41" s="104"/>
      <c r="E41" s="96"/>
      <c r="F41" s="96"/>
      <c r="H41" s="127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</row>
    <row r="42" spans="2:8" s="97" customFormat="1" ht="15.75">
      <c r="B42" s="106"/>
      <c r="C42" s="358"/>
      <c r="D42" s="107"/>
      <c r="E42" s="107"/>
      <c r="F42" s="107"/>
      <c r="G42" s="107"/>
      <c r="H42" s="129"/>
    </row>
    <row r="43" ht="15.75">
      <c r="C43" s="358"/>
    </row>
    <row r="44" ht="15.75">
      <c r="C44" s="358"/>
    </row>
    <row r="45" ht="15.75">
      <c r="C45" s="358"/>
    </row>
    <row r="46" ht="15.75">
      <c r="C46" s="358"/>
    </row>
    <row r="47" ht="15.75">
      <c r="C47" s="358"/>
    </row>
    <row r="48" ht="15.75">
      <c r="C48" s="358"/>
    </row>
    <row r="49" ht="15.75">
      <c r="C49" s="358"/>
    </row>
    <row r="50" ht="12.75" customHeight="1" hidden="1">
      <c r="C50" s="358"/>
    </row>
    <row r="51" ht="15.75">
      <c r="C51" s="358"/>
    </row>
    <row r="52" ht="15.75">
      <c r="C52" s="358"/>
    </row>
    <row r="53" ht="15.75">
      <c r="C53" s="358"/>
    </row>
    <row r="54" ht="15.75">
      <c r="C54" s="358"/>
    </row>
    <row r="55" ht="15.75">
      <c r="C55" s="358"/>
    </row>
    <row r="56" ht="15.75">
      <c r="C56" s="358"/>
    </row>
    <row r="57" ht="15.75">
      <c r="C57" s="358"/>
    </row>
    <row r="58" ht="15.75">
      <c r="C58" s="358"/>
    </row>
    <row r="59" ht="15.75">
      <c r="C59" s="358"/>
    </row>
    <row r="60" ht="15.75">
      <c r="C60" s="358"/>
    </row>
    <row r="61" ht="15.75">
      <c r="C61" s="358"/>
    </row>
    <row r="62" ht="15.75">
      <c r="C62" s="358"/>
    </row>
    <row r="63" ht="15.75">
      <c r="C63" s="358"/>
    </row>
    <row r="64" ht="15.75">
      <c r="C64" s="358"/>
    </row>
    <row r="65" ht="15.75">
      <c r="C65" s="358"/>
    </row>
    <row r="66" ht="15.75">
      <c r="C66" s="358"/>
    </row>
    <row r="67" ht="15.75">
      <c r="C67" s="358"/>
    </row>
    <row r="68" ht="15.75">
      <c r="C68" s="358"/>
    </row>
    <row r="69" ht="15.75">
      <c r="C69" s="358"/>
    </row>
    <row r="70" ht="15.75">
      <c r="C70" s="358"/>
    </row>
    <row r="71" ht="15.75">
      <c r="C71" s="358"/>
    </row>
    <row r="72" ht="15.75">
      <c r="C72" s="358"/>
    </row>
    <row r="73" ht="15.75">
      <c r="C73" s="358"/>
    </row>
    <row r="74" ht="15.75">
      <c r="C74" s="358"/>
    </row>
    <row r="75" ht="15.75">
      <c r="C75" s="358"/>
    </row>
    <row r="76" ht="15.75">
      <c r="C76" s="358"/>
    </row>
  </sheetData>
  <mergeCells count="12">
    <mergeCell ref="B37:C37"/>
    <mergeCell ref="B38:C38"/>
    <mergeCell ref="B39:C39"/>
    <mergeCell ref="B32:C32"/>
    <mergeCell ref="B33:C33"/>
    <mergeCell ref="B35:C35"/>
    <mergeCell ref="B36:C36"/>
    <mergeCell ref="A1:G1"/>
    <mergeCell ref="B6:C6"/>
    <mergeCell ref="B23:C23"/>
    <mergeCell ref="B31:C31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45"/>
  <sheetViews>
    <sheetView workbookViewId="0" topLeftCell="B1">
      <selection activeCell="A1" sqref="A1:G1"/>
    </sheetView>
  </sheetViews>
  <sheetFormatPr defaultColWidth="9.00390625" defaultRowHeight="12.75"/>
  <cols>
    <col min="1" max="1" width="4.00390625" style="15" customWidth="1"/>
    <col min="2" max="2" width="1.37890625" style="15" customWidth="1"/>
    <col min="3" max="3" width="29.375" style="10" customWidth="1"/>
    <col min="4" max="5" width="12.875" style="10" customWidth="1"/>
    <col min="6" max="7" width="12.625" style="10" customWidth="1"/>
    <col min="8" max="8" width="8.75390625" style="109" customWidth="1"/>
    <col min="9" max="9" width="11.75390625" style="10" customWidth="1"/>
    <col min="10" max="11" width="11.125" style="10" customWidth="1"/>
    <col min="12" max="12" width="11.25390625" style="10" customWidth="1"/>
    <col min="13" max="13" width="10.125" style="10" customWidth="1"/>
    <col min="14" max="14" width="4.375" style="10" customWidth="1"/>
    <col min="15" max="15" width="10.375" style="10" customWidth="1"/>
    <col min="16" max="16" width="9.125" style="10" customWidth="1"/>
    <col min="17" max="17" width="11.375" style="10" customWidth="1"/>
    <col min="18" max="16384" width="9.125" style="10" customWidth="1"/>
  </cols>
  <sheetData>
    <row r="1" spans="1:8" s="7" customFormat="1" ht="18.75">
      <c r="A1" s="398" t="s">
        <v>57</v>
      </c>
      <c r="B1" s="398"/>
      <c r="C1" s="398"/>
      <c r="D1" s="398"/>
      <c r="E1" s="398"/>
      <c r="F1" s="398"/>
      <c r="G1" s="398"/>
      <c r="H1" s="137"/>
    </row>
    <row r="2" spans="1:38" s="11" customFormat="1" ht="15.75">
      <c r="A2" s="140" t="s">
        <v>45</v>
      </c>
      <c r="B2" s="141"/>
      <c r="C2" s="141"/>
      <c r="D2" s="140" t="s">
        <v>51</v>
      </c>
      <c r="E2" s="143"/>
      <c r="F2" s="143"/>
      <c r="G2" s="8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62" ht="15.75">
      <c r="A3" s="144" t="s">
        <v>2</v>
      </c>
      <c r="B3" s="145"/>
      <c r="C3" s="146"/>
      <c r="D3" s="147">
        <v>3315</v>
      </c>
      <c r="E3" s="148"/>
      <c r="F3" s="148"/>
      <c r="G3" s="166" t="s">
        <v>41</v>
      </c>
      <c r="H3" s="13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</row>
    <row r="4" spans="1:62" s="15" customFormat="1" ht="30" customHeight="1">
      <c r="A4" s="201" t="s">
        <v>3</v>
      </c>
      <c r="B4" s="399" t="s">
        <v>4</v>
      </c>
      <c r="C4" s="399"/>
      <c r="D4" s="169" t="s">
        <v>58</v>
      </c>
      <c r="E4" s="169" t="s">
        <v>59</v>
      </c>
      <c r="F4" s="169" t="s">
        <v>60</v>
      </c>
      <c r="G4" s="169" t="s">
        <v>61</v>
      </c>
      <c r="H4" s="16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</row>
    <row r="5" spans="1:8" ht="6" customHeight="1" thickBot="1">
      <c r="A5" s="204"/>
      <c r="B5" s="204"/>
      <c r="C5" s="204"/>
      <c r="D5" s="204"/>
      <c r="E5" s="204"/>
      <c r="F5" s="204"/>
      <c r="G5" s="204"/>
      <c r="H5" s="18"/>
    </row>
    <row r="6" spans="1:61" s="224" customFormat="1" ht="15.75" customHeight="1" thickBot="1">
      <c r="A6" s="251">
        <v>1</v>
      </c>
      <c r="B6" s="400" t="s">
        <v>5</v>
      </c>
      <c r="C6" s="400"/>
      <c r="D6" s="327">
        <f>SUM(D7:D12,D13,D16:D22)</f>
        <v>21125</v>
      </c>
      <c r="E6" s="327">
        <f>SUM(E7:E12,E13,E16:E22)</f>
        <v>21495</v>
      </c>
      <c r="F6" s="327">
        <f>SUM(F7:F12,F13,F16:F22)</f>
        <v>11127</v>
      </c>
      <c r="G6" s="327">
        <f>SUM(G7:G12,G13,G16:G22)</f>
        <v>22924</v>
      </c>
      <c r="H6" s="22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</row>
    <row r="7" spans="1:61" s="224" customFormat="1" ht="15" customHeight="1">
      <c r="A7" s="252">
        <v>2</v>
      </c>
      <c r="B7" s="279"/>
      <c r="C7" s="280" t="s">
        <v>6</v>
      </c>
      <c r="D7" s="334">
        <v>1532</v>
      </c>
      <c r="E7" s="207">
        <v>495</v>
      </c>
      <c r="F7" s="335">
        <v>828</v>
      </c>
      <c r="G7" s="207">
        <v>466</v>
      </c>
      <c r="H7" s="22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</row>
    <row r="8" spans="1:61" s="224" customFormat="1" ht="15" customHeight="1">
      <c r="A8" s="253">
        <v>3</v>
      </c>
      <c r="B8" s="281"/>
      <c r="C8" s="282" t="s">
        <v>7</v>
      </c>
      <c r="D8" s="336">
        <v>0</v>
      </c>
      <c r="E8" s="173">
        <v>0</v>
      </c>
      <c r="F8" s="325">
        <v>0</v>
      </c>
      <c r="G8" s="173">
        <v>0</v>
      </c>
      <c r="H8" s="22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</row>
    <row r="9" spans="1:61" s="224" customFormat="1" ht="15" customHeight="1">
      <c r="A9" s="253">
        <v>4</v>
      </c>
      <c r="B9" s="281"/>
      <c r="C9" s="282" t="s">
        <v>8</v>
      </c>
      <c r="D9" s="336">
        <v>1408</v>
      </c>
      <c r="E9" s="173">
        <v>2020</v>
      </c>
      <c r="F9" s="337">
        <v>975</v>
      </c>
      <c r="G9" s="173">
        <v>2215</v>
      </c>
      <c r="H9" s="22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</row>
    <row r="10" spans="1:61" s="224" customFormat="1" ht="15" customHeight="1">
      <c r="A10" s="253">
        <v>5</v>
      </c>
      <c r="B10" s="281"/>
      <c r="C10" s="282" t="s">
        <v>9</v>
      </c>
      <c r="D10" s="336">
        <v>602</v>
      </c>
      <c r="E10" s="173">
        <v>1015</v>
      </c>
      <c r="F10" s="338">
        <v>409</v>
      </c>
      <c r="G10" s="173">
        <v>665</v>
      </c>
      <c r="H10" s="22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</row>
    <row r="11" spans="1:61" s="224" customFormat="1" ht="15" customHeight="1">
      <c r="A11" s="253">
        <v>6</v>
      </c>
      <c r="B11" s="281"/>
      <c r="C11" s="282" t="s">
        <v>10</v>
      </c>
      <c r="D11" s="336">
        <v>93</v>
      </c>
      <c r="E11" s="173">
        <v>80</v>
      </c>
      <c r="F11" s="337">
        <v>26</v>
      </c>
      <c r="G11" s="173">
        <v>90</v>
      </c>
      <c r="H11" s="22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</row>
    <row r="12" spans="1:61" s="224" customFormat="1" ht="15" customHeight="1">
      <c r="A12" s="253">
        <v>7</v>
      </c>
      <c r="B12" s="281"/>
      <c r="C12" s="282" t="s">
        <v>11</v>
      </c>
      <c r="D12" s="336">
        <v>5691</v>
      </c>
      <c r="E12" s="173">
        <v>5026</v>
      </c>
      <c r="F12" s="337">
        <v>2910</v>
      </c>
      <c r="G12" s="173">
        <v>6058</v>
      </c>
      <c r="H12" s="22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</row>
    <row r="13" spans="1:61" s="224" customFormat="1" ht="15" customHeight="1">
      <c r="A13" s="253">
        <v>8</v>
      </c>
      <c r="B13" s="281"/>
      <c r="C13" s="282" t="s">
        <v>12</v>
      </c>
      <c r="D13" s="330">
        <f>SUM(D14:D15)</f>
        <v>7988</v>
      </c>
      <c r="E13" s="330">
        <f>SUM(E14:E15)</f>
        <v>8780</v>
      </c>
      <c r="F13" s="330">
        <f>SUM(F14:F15)</f>
        <v>4081</v>
      </c>
      <c r="G13" s="330">
        <f>SUM(G14:G15)</f>
        <v>9130</v>
      </c>
      <c r="H13" s="2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</row>
    <row r="14" spans="1:61" s="224" customFormat="1" ht="15" customHeight="1">
      <c r="A14" s="254">
        <v>9</v>
      </c>
      <c r="B14" s="283"/>
      <c r="C14" s="284" t="s">
        <v>42</v>
      </c>
      <c r="D14" s="339">
        <v>7895</v>
      </c>
      <c r="E14" s="184">
        <v>8700</v>
      </c>
      <c r="F14" s="382">
        <v>3976</v>
      </c>
      <c r="G14" s="184">
        <v>9030</v>
      </c>
      <c r="H14" s="22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</row>
    <row r="15" spans="1:61" s="224" customFormat="1" ht="15" customHeight="1">
      <c r="A15" s="255">
        <v>10</v>
      </c>
      <c r="B15" s="285"/>
      <c r="C15" s="286" t="s">
        <v>13</v>
      </c>
      <c r="D15" s="340">
        <v>93</v>
      </c>
      <c r="E15" s="171">
        <v>80</v>
      </c>
      <c r="F15" s="383">
        <v>105</v>
      </c>
      <c r="G15" s="171">
        <v>100</v>
      </c>
      <c r="H15" s="22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</row>
    <row r="16" spans="1:61" s="224" customFormat="1" ht="15" customHeight="1">
      <c r="A16" s="253">
        <v>11</v>
      </c>
      <c r="B16" s="281"/>
      <c r="C16" s="282" t="s">
        <v>55</v>
      </c>
      <c r="D16" s="336">
        <v>2780</v>
      </c>
      <c r="E16" s="173">
        <v>3045</v>
      </c>
      <c r="F16" s="337">
        <v>1409</v>
      </c>
      <c r="G16" s="173">
        <v>3160</v>
      </c>
      <c r="H16" s="22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</row>
    <row r="17" spans="1:61" s="224" customFormat="1" ht="15" customHeight="1">
      <c r="A17" s="253">
        <v>12</v>
      </c>
      <c r="B17" s="281"/>
      <c r="C17" s="282" t="s">
        <v>14</v>
      </c>
      <c r="D17" s="336">
        <v>162</v>
      </c>
      <c r="E17" s="173">
        <v>174</v>
      </c>
      <c r="F17" s="337">
        <v>77</v>
      </c>
      <c r="G17" s="173">
        <v>180</v>
      </c>
      <c r="H17" s="22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</row>
    <row r="18" spans="1:61" s="224" customFormat="1" ht="15" customHeight="1">
      <c r="A18" s="253">
        <v>13</v>
      </c>
      <c r="B18" s="281"/>
      <c r="C18" s="282" t="s">
        <v>15</v>
      </c>
      <c r="D18" s="336">
        <v>17</v>
      </c>
      <c r="E18" s="173">
        <v>30</v>
      </c>
      <c r="F18" s="325">
        <v>12</v>
      </c>
      <c r="G18" s="173">
        <v>30</v>
      </c>
      <c r="H18" s="22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</row>
    <row r="19" spans="1:61" s="224" customFormat="1" ht="15" customHeight="1">
      <c r="A19" s="253">
        <v>14</v>
      </c>
      <c r="B19" s="281"/>
      <c r="C19" s="282" t="s">
        <v>16</v>
      </c>
      <c r="D19" s="336">
        <v>86</v>
      </c>
      <c r="E19" s="173">
        <v>130</v>
      </c>
      <c r="F19" s="325">
        <v>82</v>
      </c>
      <c r="G19" s="173">
        <v>100</v>
      </c>
      <c r="H19" s="22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</row>
    <row r="20" spans="1:61" s="224" customFormat="1" ht="15" customHeight="1">
      <c r="A20" s="253">
        <v>15</v>
      </c>
      <c r="B20" s="281"/>
      <c r="C20" s="282" t="s">
        <v>34</v>
      </c>
      <c r="D20" s="336">
        <v>345</v>
      </c>
      <c r="E20" s="173">
        <v>520</v>
      </c>
      <c r="F20" s="325">
        <v>211</v>
      </c>
      <c r="G20" s="173">
        <v>650</v>
      </c>
      <c r="H20" s="22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</row>
    <row r="21" spans="1:61" s="224" customFormat="1" ht="15" customHeight="1">
      <c r="A21" s="253">
        <v>16</v>
      </c>
      <c r="B21" s="281"/>
      <c r="C21" s="282" t="s">
        <v>17</v>
      </c>
      <c r="D21" s="336">
        <v>0</v>
      </c>
      <c r="E21" s="173">
        <v>0</v>
      </c>
      <c r="F21" s="325">
        <v>0</v>
      </c>
      <c r="G21" s="173">
        <v>0</v>
      </c>
      <c r="H21" s="22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</row>
    <row r="22" spans="1:61" s="224" customFormat="1" ht="15" customHeight="1" thickBot="1">
      <c r="A22" s="256">
        <v>17</v>
      </c>
      <c r="B22" s="287"/>
      <c r="C22" s="288" t="s">
        <v>18</v>
      </c>
      <c r="D22" s="339">
        <v>421</v>
      </c>
      <c r="E22" s="175">
        <v>180</v>
      </c>
      <c r="F22" s="326">
        <v>107</v>
      </c>
      <c r="G22" s="175">
        <v>180</v>
      </c>
      <c r="H22" s="22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</row>
    <row r="23" spans="1:61" s="224" customFormat="1" ht="15.75" customHeight="1" thickBot="1">
      <c r="A23" s="251">
        <v>18</v>
      </c>
      <c r="B23" s="401" t="s">
        <v>19</v>
      </c>
      <c r="C23" s="402"/>
      <c r="D23" s="327">
        <f>SUM(D24:D31)</f>
        <v>21195</v>
      </c>
      <c r="E23" s="327">
        <f>SUM(E24:E31)</f>
        <v>21495</v>
      </c>
      <c r="F23" s="327">
        <f>SUM(F24:F31)</f>
        <v>10867</v>
      </c>
      <c r="G23" s="327">
        <f>SUM(G24:G31)</f>
        <v>22924</v>
      </c>
      <c r="H23" s="22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</row>
    <row r="24" spans="1:61" s="224" customFormat="1" ht="15" customHeight="1">
      <c r="A24" s="252">
        <v>19</v>
      </c>
      <c r="B24" s="290"/>
      <c r="C24" s="280" t="s">
        <v>20</v>
      </c>
      <c r="D24" s="339">
        <v>0</v>
      </c>
      <c r="E24" s="207">
        <v>0</v>
      </c>
      <c r="F24" s="328">
        <v>0</v>
      </c>
      <c r="G24" s="207">
        <v>0</v>
      </c>
      <c r="H24" s="22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</row>
    <row r="25" spans="1:61" s="224" customFormat="1" ht="15" customHeight="1">
      <c r="A25" s="253">
        <v>20</v>
      </c>
      <c r="B25" s="281"/>
      <c r="C25" s="282" t="s">
        <v>21</v>
      </c>
      <c r="D25" s="336">
        <v>1440</v>
      </c>
      <c r="E25" s="173">
        <v>1050</v>
      </c>
      <c r="F25" s="329">
        <v>616</v>
      </c>
      <c r="G25" s="173">
        <v>1182</v>
      </c>
      <c r="H25" s="22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</row>
    <row r="26" spans="1:61" s="224" customFormat="1" ht="15" customHeight="1">
      <c r="A26" s="253">
        <v>21</v>
      </c>
      <c r="B26" s="281"/>
      <c r="C26" s="282" t="s">
        <v>22</v>
      </c>
      <c r="D26" s="336">
        <v>66</v>
      </c>
      <c r="E26" s="173">
        <v>50</v>
      </c>
      <c r="F26" s="329">
        <v>36</v>
      </c>
      <c r="G26" s="173">
        <v>75</v>
      </c>
      <c r="H26" s="22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</row>
    <row r="27" spans="1:61" s="224" customFormat="1" ht="15" customHeight="1">
      <c r="A27" s="253">
        <v>22</v>
      </c>
      <c r="B27" s="281"/>
      <c r="C27" s="282" t="s">
        <v>23</v>
      </c>
      <c r="D27" s="336">
        <v>287</v>
      </c>
      <c r="E27" s="173">
        <v>350</v>
      </c>
      <c r="F27" s="329">
        <v>81</v>
      </c>
      <c r="G27" s="173">
        <v>350</v>
      </c>
      <c r="H27" s="22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</row>
    <row r="28" spans="1:61" s="224" customFormat="1" ht="15" customHeight="1">
      <c r="A28" s="253">
        <v>23</v>
      </c>
      <c r="B28" s="281"/>
      <c r="C28" s="282" t="s">
        <v>35</v>
      </c>
      <c r="D28" s="336">
        <v>0</v>
      </c>
      <c r="E28" s="173">
        <v>0</v>
      </c>
      <c r="F28" s="329">
        <v>0</v>
      </c>
      <c r="G28" s="173">
        <v>0</v>
      </c>
      <c r="H28" s="22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</row>
    <row r="29" spans="1:61" s="224" customFormat="1" ht="15" customHeight="1">
      <c r="A29" s="253">
        <v>24</v>
      </c>
      <c r="B29" s="281"/>
      <c r="C29" s="282" t="s">
        <v>24</v>
      </c>
      <c r="D29" s="336">
        <v>157</v>
      </c>
      <c r="E29" s="173">
        <v>200</v>
      </c>
      <c r="F29" s="329">
        <v>90</v>
      </c>
      <c r="G29" s="173">
        <v>180</v>
      </c>
      <c r="H29" s="22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</row>
    <row r="30" spans="1:61" s="224" customFormat="1" ht="15" customHeight="1" thickBot="1">
      <c r="A30" s="257">
        <v>25</v>
      </c>
      <c r="B30" s="287"/>
      <c r="C30" s="288" t="s">
        <v>25</v>
      </c>
      <c r="D30" s="339">
        <v>0</v>
      </c>
      <c r="E30" s="174">
        <v>0</v>
      </c>
      <c r="F30" s="331">
        <v>0</v>
      </c>
      <c r="G30" s="174">
        <v>0</v>
      </c>
      <c r="H30" s="22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</row>
    <row r="31" spans="1:61" s="224" customFormat="1" ht="15.75" customHeight="1" thickBot="1">
      <c r="A31" s="251">
        <v>26</v>
      </c>
      <c r="B31" s="392" t="s">
        <v>26</v>
      </c>
      <c r="C31" s="392"/>
      <c r="D31" s="332">
        <v>19245</v>
      </c>
      <c r="E31" s="172">
        <v>19845</v>
      </c>
      <c r="F31" s="332">
        <v>10044</v>
      </c>
      <c r="G31" s="172">
        <v>21137</v>
      </c>
      <c r="H31" s="22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</row>
    <row r="32" spans="1:61" s="224" customFormat="1" ht="15.75" customHeight="1" thickBot="1">
      <c r="A32" s="251">
        <v>27</v>
      </c>
      <c r="B32" s="394" t="s">
        <v>36</v>
      </c>
      <c r="C32" s="395"/>
      <c r="D32" s="327">
        <f>SUM(D23-D6)</f>
        <v>70</v>
      </c>
      <c r="E32" s="327">
        <f>SUM(E23-E6)</f>
        <v>0</v>
      </c>
      <c r="F32" s="327">
        <f>SUM(F23-F6)</f>
        <v>-260</v>
      </c>
      <c r="G32" s="327">
        <f>SUM(G23-G6)</f>
        <v>0</v>
      </c>
      <c r="H32" s="22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</row>
    <row r="33" spans="1:60" s="224" customFormat="1" ht="15" customHeight="1">
      <c r="A33" s="258">
        <v>28</v>
      </c>
      <c r="B33" s="396" t="s">
        <v>27</v>
      </c>
      <c r="C33" s="397"/>
      <c r="D33" s="339"/>
      <c r="E33" s="333"/>
      <c r="F33" s="333"/>
      <c r="G33" s="211"/>
      <c r="H33" s="22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</row>
    <row r="34" spans="1:60" s="230" customFormat="1" ht="15" customHeight="1">
      <c r="A34" s="259">
        <v>29</v>
      </c>
      <c r="B34" s="227" t="s">
        <v>28</v>
      </c>
      <c r="C34" s="227"/>
      <c r="D34" s="341">
        <v>1000</v>
      </c>
      <c r="E34" s="176">
        <v>1300</v>
      </c>
      <c r="F34" s="347">
        <v>0</v>
      </c>
      <c r="G34" s="176">
        <v>500</v>
      </c>
      <c r="H34" s="222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</row>
    <row r="35" spans="1:60" s="230" customFormat="1" ht="15" customHeight="1">
      <c r="A35" s="259">
        <v>30</v>
      </c>
      <c r="B35" s="393" t="s">
        <v>29</v>
      </c>
      <c r="C35" s="393"/>
      <c r="D35" s="341">
        <v>1157</v>
      </c>
      <c r="E35" s="176">
        <v>90</v>
      </c>
      <c r="F35" s="342">
        <v>0</v>
      </c>
      <c r="G35" s="176">
        <v>450</v>
      </c>
      <c r="H35" s="222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</row>
    <row r="36" spans="1:60" s="230" customFormat="1" ht="15" customHeight="1">
      <c r="A36" s="259">
        <v>31</v>
      </c>
      <c r="B36" s="393" t="s">
        <v>30</v>
      </c>
      <c r="C36" s="393"/>
      <c r="D36" s="341">
        <v>15</v>
      </c>
      <c r="E36" s="176">
        <v>200</v>
      </c>
      <c r="F36" s="342">
        <v>0</v>
      </c>
      <c r="G36" s="176">
        <v>200</v>
      </c>
      <c r="H36" s="222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</row>
    <row r="37" spans="1:36" s="230" customFormat="1" ht="15" customHeight="1">
      <c r="A37" s="259">
        <v>32</v>
      </c>
      <c r="B37" s="393" t="s">
        <v>31</v>
      </c>
      <c r="C37" s="393"/>
      <c r="D37" s="343">
        <v>0</v>
      </c>
      <c r="E37" s="176">
        <v>200</v>
      </c>
      <c r="F37" s="342">
        <v>0</v>
      </c>
      <c r="G37" s="176">
        <v>200</v>
      </c>
      <c r="H37" s="222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</row>
    <row r="38" spans="1:36" s="230" customFormat="1" ht="15" customHeight="1">
      <c r="A38" s="259">
        <v>33</v>
      </c>
      <c r="B38" s="393" t="s">
        <v>54</v>
      </c>
      <c r="C38" s="393"/>
      <c r="D38" s="341">
        <v>38.96</v>
      </c>
      <c r="E38" s="176">
        <v>40</v>
      </c>
      <c r="F38" s="342">
        <v>38.66</v>
      </c>
      <c r="G38" s="176">
        <v>40</v>
      </c>
      <c r="H38" s="222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</row>
    <row r="39" spans="1:36" s="230" customFormat="1" ht="15" customHeight="1">
      <c r="A39" s="259">
        <v>34</v>
      </c>
      <c r="B39" s="393" t="s">
        <v>37</v>
      </c>
      <c r="C39" s="393"/>
      <c r="D39" s="352">
        <f>SUM(D14/12)/D38*1000</f>
        <v>16886.9780971937</v>
      </c>
      <c r="E39" s="352">
        <f>SUM(E14/12)/E38*1000</f>
        <v>18125</v>
      </c>
      <c r="F39" s="352">
        <f>SUM(F14/6)/F38*1000</f>
        <v>17140.88635971719</v>
      </c>
      <c r="G39" s="352">
        <f>SUM(G14/12)/G38*1000</f>
        <v>18812.5</v>
      </c>
      <c r="H39" s="222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</row>
    <row r="40" spans="1:38" s="28" customFormat="1" ht="12.75">
      <c r="A40" s="20"/>
      <c r="B40" s="20"/>
      <c r="C40" s="21"/>
      <c r="D40" s="22"/>
      <c r="E40" s="22"/>
      <c r="F40" s="22"/>
      <c r="G40" s="24"/>
      <c r="H40" s="111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1:38" s="29" customFormat="1" ht="14.25">
      <c r="A41" s="355"/>
      <c r="B41" s="30"/>
      <c r="C41" s="29" t="s">
        <v>56</v>
      </c>
      <c r="D41" s="31"/>
      <c r="G41" s="108"/>
      <c r="H41" s="13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</row>
    <row r="42" spans="2:8" s="11" customFormat="1" ht="12.75">
      <c r="B42" s="34"/>
      <c r="C42" s="33"/>
      <c r="D42" s="33"/>
      <c r="E42" s="33"/>
      <c r="F42" s="33"/>
      <c r="G42" s="33"/>
      <c r="H42" s="112"/>
    </row>
    <row r="43" spans="3:7" ht="31.5" customHeight="1">
      <c r="C43" s="405" t="s">
        <v>62</v>
      </c>
      <c r="D43" s="406"/>
      <c r="E43" s="406"/>
      <c r="F43" s="406"/>
      <c r="G43" s="406"/>
    </row>
    <row r="44" spans="8:10" ht="12.75">
      <c r="H44" s="110"/>
      <c r="I44" s="19"/>
      <c r="J44" s="19"/>
    </row>
    <row r="45" ht="12.75">
      <c r="C45" s="362"/>
    </row>
    <row r="50" ht="12.75" hidden="1"/>
  </sheetData>
  <mergeCells count="13">
    <mergeCell ref="B37:C37"/>
    <mergeCell ref="B38:C38"/>
    <mergeCell ref="B39:C39"/>
    <mergeCell ref="C43:G43"/>
    <mergeCell ref="A1:G1"/>
    <mergeCell ref="B4:C4"/>
    <mergeCell ref="B6:C6"/>
    <mergeCell ref="B23:C23"/>
    <mergeCell ref="B36:C36"/>
    <mergeCell ref="B31:C31"/>
    <mergeCell ref="B32:C32"/>
    <mergeCell ref="B33:C33"/>
    <mergeCell ref="B35:C3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52"/>
  <sheetViews>
    <sheetView workbookViewId="0" topLeftCell="A1">
      <selection activeCell="A1" sqref="A1:G1"/>
    </sheetView>
  </sheetViews>
  <sheetFormatPr defaultColWidth="9.00390625" defaultRowHeight="12.75"/>
  <cols>
    <col min="1" max="1" width="4.00390625" style="81" customWidth="1"/>
    <col min="2" max="2" width="1.37890625" style="81" customWidth="1"/>
    <col min="3" max="3" width="29.375" style="76" customWidth="1"/>
    <col min="4" max="4" width="12.875" style="76" customWidth="1"/>
    <col min="5" max="5" width="12.875" style="82" customWidth="1"/>
    <col min="6" max="6" width="12.625" style="82" customWidth="1"/>
    <col min="7" max="7" width="12.625" style="10" customWidth="1"/>
    <col min="8" max="8" width="8.75390625" style="125" customWidth="1"/>
    <col min="9" max="9" width="7.625" style="76" customWidth="1"/>
    <col min="10" max="10" width="15.125" style="76" customWidth="1"/>
    <col min="11" max="11" width="11.125" style="76" customWidth="1"/>
    <col min="12" max="12" width="11.25390625" style="76" customWidth="1"/>
    <col min="13" max="13" width="10.125" style="76" customWidth="1"/>
    <col min="14" max="14" width="4.375" style="76" customWidth="1"/>
    <col min="15" max="15" width="10.375" style="76" customWidth="1"/>
    <col min="16" max="16" width="9.125" style="76" customWidth="1"/>
    <col min="17" max="17" width="11.375" style="76" customWidth="1"/>
    <col min="18" max="16384" width="9.125" style="76" customWidth="1"/>
  </cols>
  <sheetData>
    <row r="1" spans="1:8" s="7" customFormat="1" ht="18.75">
      <c r="A1" s="398" t="s">
        <v>57</v>
      </c>
      <c r="B1" s="398"/>
      <c r="C1" s="398"/>
      <c r="D1" s="398"/>
      <c r="E1" s="398"/>
      <c r="F1" s="398"/>
      <c r="G1" s="398"/>
      <c r="H1" s="137"/>
    </row>
    <row r="2" spans="1:38" s="77" customFormat="1" ht="15.75">
      <c r="A2" s="158" t="s">
        <v>0</v>
      </c>
      <c r="B2" s="159"/>
      <c r="C2" s="159"/>
      <c r="D2" s="158" t="s">
        <v>52</v>
      </c>
      <c r="E2" s="160"/>
      <c r="F2" s="160"/>
      <c r="G2" s="8"/>
      <c r="H2" s="122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1:62" ht="15.75">
      <c r="A3" s="161" t="s">
        <v>2</v>
      </c>
      <c r="B3" s="162"/>
      <c r="C3" s="163"/>
      <c r="D3" s="164">
        <v>3315</v>
      </c>
      <c r="E3" s="165"/>
      <c r="F3" s="165"/>
      <c r="G3" s="168" t="s">
        <v>41</v>
      </c>
      <c r="H3" s="123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</row>
    <row r="4" spans="1:62" s="81" customFormat="1" ht="30">
      <c r="A4" s="203" t="s">
        <v>3</v>
      </c>
      <c r="B4" s="411" t="s">
        <v>4</v>
      </c>
      <c r="C4" s="411"/>
      <c r="D4" s="169" t="s">
        <v>58</v>
      </c>
      <c r="E4" s="169" t="s">
        <v>59</v>
      </c>
      <c r="F4" s="169" t="s">
        <v>60</v>
      </c>
      <c r="G4" s="169" t="s">
        <v>61</v>
      </c>
      <c r="H4" s="124"/>
      <c r="I4" s="80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</row>
    <row r="5" spans="1:7" ht="6" customHeight="1" thickBot="1">
      <c r="A5" s="206"/>
      <c r="B5" s="206"/>
      <c r="C5" s="206"/>
      <c r="D5" s="206"/>
      <c r="E5" s="206"/>
      <c r="F5" s="206"/>
      <c r="G5" s="204"/>
    </row>
    <row r="6" spans="1:61" s="247" customFormat="1" ht="15.75" customHeight="1" thickBot="1">
      <c r="A6" s="269">
        <v>1</v>
      </c>
      <c r="B6" s="416" t="s">
        <v>5</v>
      </c>
      <c r="C6" s="416"/>
      <c r="D6" s="177">
        <f>SUM(D7:D12,D13,D16:D22)</f>
        <v>11676</v>
      </c>
      <c r="E6" s="177">
        <f>SUM(E7:E12,E13,E16:E22)</f>
        <v>7495</v>
      </c>
      <c r="F6" s="177">
        <f>SUM(F7:F12,F13,F16:F22)</f>
        <v>3592</v>
      </c>
      <c r="G6" s="177">
        <f>SUM(G7:G12,G13,G16:G22)</f>
        <v>7505</v>
      </c>
      <c r="H6" s="222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</row>
    <row r="7" spans="1:61" s="247" customFormat="1" ht="15" customHeight="1">
      <c r="A7" s="270">
        <v>2</v>
      </c>
      <c r="B7" s="303"/>
      <c r="C7" s="304" t="s">
        <v>6</v>
      </c>
      <c r="D7" s="207">
        <v>517</v>
      </c>
      <c r="E7" s="207">
        <v>500</v>
      </c>
      <c r="F7" s="209">
        <v>139</v>
      </c>
      <c r="G7" s="207">
        <v>201</v>
      </c>
      <c r="H7" s="222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</row>
    <row r="8" spans="1:61" s="247" customFormat="1" ht="15" customHeight="1">
      <c r="A8" s="271">
        <v>3</v>
      </c>
      <c r="B8" s="305"/>
      <c r="C8" s="306" t="s">
        <v>7</v>
      </c>
      <c r="D8" s="173">
        <v>0</v>
      </c>
      <c r="E8" s="173">
        <v>0</v>
      </c>
      <c r="F8" s="173">
        <v>0</v>
      </c>
      <c r="G8" s="173">
        <v>0</v>
      </c>
      <c r="H8" s="222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</row>
    <row r="9" spans="1:61" s="247" customFormat="1" ht="15" customHeight="1">
      <c r="A9" s="271">
        <v>4</v>
      </c>
      <c r="B9" s="305"/>
      <c r="C9" s="306" t="s">
        <v>8</v>
      </c>
      <c r="D9" s="173">
        <v>447</v>
      </c>
      <c r="E9" s="173">
        <v>570</v>
      </c>
      <c r="F9" s="196">
        <v>261</v>
      </c>
      <c r="G9" s="173">
        <v>672</v>
      </c>
      <c r="H9" s="222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</row>
    <row r="10" spans="1:61" s="247" customFormat="1" ht="15" customHeight="1">
      <c r="A10" s="271">
        <v>5</v>
      </c>
      <c r="B10" s="305"/>
      <c r="C10" s="306" t="s">
        <v>9</v>
      </c>
      <c r="D10" s="173">
        <v>4724</v>
      </c>
      <c r="E10" s="173">
        <v>24</v>
      </c>
      <c r="F10" s="196">
        <v>117</v>
      </c>
      <c r="G10" s="173">
        <v>78</v>
      </c>
      <c r="H10" s="222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</row>
    <row r="11" spans="1:61" s="247" customFormat="1" ht="15" customHeight="1">
      <c r="A11" s="271">
        <v>6</v>
      </c>
      <c r="B11" s="305"/>
      <c r="C11" s="306" t="s">
        <v>10</v>
      </c>
      <c r="D11" s="173">
        <v>45</v>
      </c>
      <c r="E11" s="173">
        <v>35</v>
      </c>
      <c r="F11" s="196">
        <v>20</v>
      </c>
      <c r="G11" s="173">
        <v>50</v>
      </c>
      <c r="H11" s="222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</row>
    <row r="12" spans="1:61" s="247" customFormat="1" ht="15" customHeight="1">
      <c r="A12" s="271">
        <v>7</v>
      </c>
      <c r="B12" s="305"/>
      <c r="C12" s="306" t="s">
        <v>11</v>
      </c>
      <c r="D12" s="173">
        <v>639</v>
      </c>
      <c r="E12" s="173">
        <v>650</v>
      </c>
      <c r="F12" s="196">
        <v>359</v>
      </c>
      <c r="G12" s="173">
        <v>483</v>
      </c>
      <c r="H12" s="222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</row>
    <row r="13" spans="1:61" s="247" customFormat="1" ht="15" customHeight="1">
      <c r="A13" s="271">
        <v>8</v>
      </c>
      <c r="B13" s="305"/>
      <c r="C13" s="306" t="s">
        <v>12</v>
      </c>
      <c r="D13" s="197">
        <f>SUM(D14:D15)</f>
        <v>3498</v>
      </c>
      <c r="E13" s="197">
        <f>SUM(E14:E15)</f>
        <v>3745</v>
      </c>
      <c r="F13" s="197">
        <f>SUM(F14:F15)</f>
        <v>1812</v>
      </c>
      <c r="G13" s="197">
        <f>SUM(G14:G15)</f>
        <v>3935</v>
      </c>
      <c r="H13" s="222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</row>
    <row r="14" spans="1:61" s="247" customFormat="1" ht="15" customHeight="1">
      <c r="A14" s="272">
        <v>9</v>
      </c>
      <c r="B14" s="307"/>
      <c r="C14" s="302" t="s">
        <v>42</v>
      </c>
      <c r="D14" s="384">
        <v>3349</v>
      </c>
      <c r="E14" s="184">
        <v>3675</v>
      </c>
      <c r="F14" s="220">
        <v>1750</v>
      </c>
      <c r="G14" s="184">
        <v>3815</v>
      </c>
      <c r="H14" s="222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</row>
    <row r="15" spans="1:61" s="247" customFormat="1" ht="15" customHeight="1">
      <c r="A15" s="273">
        <v>10</v>
      </c>
      <c r="B15" s="308"/>
      <c r="C15" s="309" t="s">
        <v>13</v>
      </c>
      <c r="D15" s="383">
        <v>149</v>
      </c>
      <c r="E15" s="171">
        <v>70</v>
      </c>
      <c r="F15" s="195">
        <v>62</v>
      </c>
      <c r="G15" s="171">
        <v>120</v>
      </c>
      <c r="H15" s="222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</row>
    <row r="16" spans="1:61" s="247" customFormat="1" ht="15" customHeight="1">
      <c r="A16" s="271">
        <v>11</v>
      </c>
      <c r="B16" s="305"/>
      <c r="C16" s="306" t="s">
        <v>55</v>
      </c>
      <c r="D16" s="247">
        <v>1192</v>
      </c>
      <c r="E16" s="198">
        <v>1311</v>
      </c>
      <c r="F16" s="196">
        <v>622</v>
      </c>
      <c r="G16" s="198">
        <v>1335</v>
      </c>
      <c r="H16" s="222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</row>
    <row r="17" spans="1:61" s="247" customFormat="1" ht="15" customHeight="1">
      <c r="A17" s="271">
        <v>12</v>
      </c>
      <c r="B17" s="305"/>
      <c r="C17" s="306" t="s">
        <v>14</v>
      </c>
      <c r="D17" s="173">
        <v>143</v>
      </c>
      <c r="E17" s="198">
        <v>150</v>
      </c>
      <c r="F17" s="196">
        <v>80</v>
      </c>
      <c r="G17" s="198">
        <v>155</v>
      </c>
      <c r="H17" s="222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</row>
    <row r="18" spans="1:61" s="247" customFormat="1" ht="15" customHeight="1">
      <c r="A18" s="271">
        <v>13</v>
      </c>
      <c r="B18" s="305"/>
      <c r="C18" s="306" t="s">
        <v>15</v>
      </c>
      <c r="D18" s="173">
        <v>2</v>
      </c>
      <c r="E18" s="198">
        <v>2</v>
      </c>
      <c r="F18" s="173">
        <v>2</v>
      </c>
      <c r="G18" s="198">
        <v>2</v>
      </c>
      <c r="H18" s="222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</row>
    <row r="19" spans="1:61" s="247" customFormat="1" ht="15" customHeight="1">
      <c r="A19" s="271">
        <v>14</v>
      </c>
      <c r="B19" s="305"/>
      <c r="C19" s="306" t="s">
        <v>16</v>
      </c>
      <c r="D19" s="173">
        <v>12</v>
      </c>
      <c r="E19" s="198">
        <v>0</v>
      </c>
      <c r="F19" s="173">
        <v>6</v>
      </c>
      <c r="G19" s="198">
        <v>0</v>
      </c>
      <c r="H19" s="222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</row>
    <row r="20" spans="1:61" s="247" customFormat="1" ht="15" customHeight="1">
      <c r="A20" s="271">
        <v>15</v>
      </c>
      <c r="B20" s="305"/>
      <c r="C20" s="282" t="s">
        <v>34</v>
      </c>
      <c r="D20" s="173">
        <v>273</v>
      </c>
      <c r="E20" s="198">
        <v>373</v>
      </c>
      <c r="F20" s="196">
        <v>129</v>
      </c>
      <c r="G20" s="198">
        <v>462</v>
      </c>
      <c r="H20" s="222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</row>
    <row r="21" spans="1:61" s="247" customFormat="1" ht="15" customHeight="1">
      <c r="A21" s="271">
        <v>16</v>
      </c>
      <c r="B21" s="305"/>
      <c r="C21" s="306" t="s">
        <v>17</v>
      </c>
      <c r="D21" s="173">
        <v>0</v>
      </c>
      <c r="E21" s="198">
        <v>0</v>
      </c>
      <c r="F21" s="173">
        <v>0</v>
      </c>
      <c r="G21" s="198">
        <v>0</v>
      </c>
      <c r="H21" s="222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</row>
    <row r="22" spans="1:61" s="247" customFormat="1" ht="15" customHeight="1" thickBot="1">
      <c r="A22" s="274">
        <v>17</v>
      </c>
      <c r="B22" s="310"/>
      <c r="C22" s="311" t="s">
        <v>18</v>
      </c>
      <c r="D22" s="175">
        <v>184</v>
      </c>
      <c r="E22" s="200">
        <v>135</v>
      </c>
      <c r="F22" s="199">
        <v>45</v>
      </c>
      <c r="G22" s="200">
        <v>132</v>
      </c>
      <c r="H22" s="222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</row>
    <row r="23" spans="1:61" s="247" customFormat="1" ht="15.75" customHeight="1" thickBot="1">
      <c r="A23" s="269">
        <v>18</v>
      </c>
      <c r="B23" s="407" t="s">
        <v>19</v>
      </c>
      <c r="C23" s="408"/>
      <c r="D23" s="177">
        <f>SUM(D24:D31)</f>
        <v>11828</v>
      </c>
      <c r="E23" s="177">
        <f>SUM(E24:E31)</f>
        <v>7495</v>
      </c>
      <c r="F23" s="177">
        <f>SUM(F24:F31)</f>
        <v>3657</v>
      </c>
      <c r="G23" s="177">
        <f>SUM(G24:G31)</f>
        <v>7505</v>
      </c>
      <c r="H23" s="222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</row>
    <row r="24" spans="1:61" s="247" customFormat="1" ht="15" customHeight="1">
      <c r="A24" s="270">
        <v>19</v>
      </c>
      <c r="B24" s="312"/>
      <c r="C24" s="304" t="s">
        <v>20</v>
      </c>
      <c r="D24" s="207">
        <v>0</v>
      </c>
      <c r="E24" s="207">
        <v>0</v>
      </c>
      <c r="F24" s="209">
        <v>0</v>
      </c>
      <c r="G24" s="207">
        <v>0</v>
      </c>
      <c r="H24" s="222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</row>
    <row r="25" spans="1:61" s="247" customFormat="1" ht="15" customHeight="1">
      <c r="A25" s="271">
        <v>20</v>
      </c>
      <c r="B25" s="305"/>
      <c r="C25" s="306" t="s">
        <v>21</v>
      </c>
      <c r="D25" s="173">
        <v>854</v>
      </c>
      <c r="E25" s="173">
        <v>700</v>
      </c>
      <c r="F25" s="196">
        <v>250</v>
      </c>
      <c r="G25" s="173">
        <v>370</v>
      </c>
      <c r="H25" s="222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</row>
    <row r="26" spans="1:61" s="247" customFormat="1" ht="15" customHeight="1">
      <c r="A26" s="271">
        <v>21</v>
      </c>
      <c r="B26" s="305"/>
      <c r="C26" s="306" t="s">
        <v>22</v>
      </c>
      <c r="D26" s="173">
        <v>36</v>
      </c>
      <c r="E26" s="173">
        <v>20</v>
      </c>
      <c r="F26" s="196">
        <v>26</v>
      </c>
      <c r="G26" s="173">
        <v>40</v>
      </c>
      <c r="H26" s="222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</row>
    <row r="27" spans="1:61" s="247" customFormat="1" ht="15" customHeight="1">
      <c r="A27" s="271">
        <v>22</v>
      </c>
      <c r="B27" s="305"/>
      <c r="C27" s="306" t="s">
        <v>23</v>
      </c>
      <c r="D27" s="173">
        <v>30</v>
      </c>
      <c r="E27" s="173">
        <v>50</v>
      </c>
      <c r="F27" s="196">
        <v>15</v>
      </c>
      <c r="G27" s="173">
        <v>30</v>
      </c>
      <c r="H27" s="222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</row>
    <row r="28" spans="1:61" s="247" customFormat="1" ht="15" customHeight="1">
      <c r="A28" s="271">
        <v>23</v>
      </c>
      <c r="B28" s="305"/>
      <c r="C28" s="306" t="s">
        <v>35</v>
      </c>
      <c r="D28" s="173">
        <v>0</v>
      </c>
      <c r="E28" s="173">
        <v>0</v>
      </c>
      <c r="F28" s="196">
        <v>0</v>
      </c>
      <c r="G28" s="173">
        <v>0</v>
      </c>
      <c r="H28" s="222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</row>
    <row r="29" spans="1:61" s="247" customFormat="1" ht="15" customHeight="1">
      <c r="A29" s="271">
        <v>24</v>
      </c>
      <c r="B29" s="305"/>
      <c r="C29" s="306" t="s">
        <v>24</v>
      </c>
      <c r="D29" s="173">
        <v>0</v>
      </c>
      <c r="E29" s="173">
        <v>0</v>
      </c>
      <c r="F29" s="196">
        <v>0</v>
      </c>
      <c r="G29" s="173">
        <v>0</v>
      </c>
      <c r="H29" s="222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</row>
    <row r="30" spans="1:61" s="247" customFormat="1" ht="15" customHeight="1" thickBot="1">
      <c r="A30" s="275">
        <v>25</v>
      </c>
      <c r="B30" s="310"/>
      <c r="C30" s="311" t="s">
        <v>25</v>
      </c>
      <c r="D30" s="174">
        <v>85</v>
      </c>
      <c r="E30" s="174">
        <v>5</v>
      </c>
      <c r="F30" s="174">
        <v>1</v>
      </c>
      <c r="G30" s="174">
        <v>5</v>
      </c>
      <c r="H30" s="222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</row>
    <row r="31" spans="1:61" s="247" customFormat="1" ht="15.75" customHeight="1" thickBot="1">
      <c r="A31" s="269">
        <v>26</v>
      </c>
      <c r="B31" s="409" t="s">
        <v>26</v>
      </c>
      <c r="C31" s="409"/>
      <c r="D31" s="172">
        <v>10823</v>
      </c>
      <c r="E31" s="172">
        <v>6720</v>
      </c>
      <c r="F31" s="218">
        <v>3365</v>
      </c>
      <c r="G31" s="172">
        <v>7060</v>
      </c>
      <c r="H31" s="222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</row>
    <row r="32" spans="1:61" s="247" customFormat="1" ht="15.75" customHeight="1" thickBot="1">
      <c r="A32" s="269">
        <v>27</v>
      </c>
      <c r="B32" s="412" t="s">
        <v>36</v>
      </c>
      <c r="C32" s="413"/>
      <c r="D32" s="177">
        <f>SUM(D23-D6)</f>
        <v>152</v>
      </c>
      <c r="E32" s="177">
        <f>SUM(E23-E6)</f>
        <v>0</v>
      </c>
      <c r="F32" s="177">
        <f>SUM(F23-F6)</f>
        <v>65</v>
      </c>
      <c r="G32" s="177">
        <f>SUM(G23-G6)</f>
        <v>0</v>
      </c>
      <c r="H32" s="222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</row>
    <row r="33" spans="1:60" s="247" customFormat="1" ht="15" customHeight="1">
      <c r="A33" s="277">
        <v>28</v>
      </c>
      <c r="B33" s="414" t="s">
        <v>27</v>
      </c>
      <c r="C33" s="415"/>
      <c r="D33" s="216"/>
      <c r="E33" s="216"/>
      <c r="F33" s="216"/>
      <c r="G33" s="216"/>
      <c r="H33" s="222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</row>
    <row r="34" spans="1:60" s="250" customFormat="1" ht="15" customHeight="1">
      <c r="A34" s="278">
        <v>29</v>
      </c>
      <c r="B34" s="322" t="s">
        <v>28</v>
      </c>
      <c r="C34" s="322"/>
      <c r="D34" s="217">
        <v>0</v>
      </c>
      <c r="E34" s="217">
        <v>2000</v>
      </c>
      <c r="F34" s="217">
        <v>0</v>
      </c>
      <c r="G34" s="217">
        <v>6100</v>
      </c>
      <c r="H34" s="222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</row>
    <row r="35" spans="1:60" s="250" customFormat="1" ht="15" customHeight="1">
      <c r="A35" s="278">
        <v>30</v>
      </c>
      <c r="B35" s="410" t="s">
        <v>29</v>
      </c>
      <c r="C35" s="410"/>
      <c r="D35" s="217">
        <v>0</v>
      </c>
      <c r="E35" s="217">
        <v>1000</v>
      </c>
      <c r="F35" s="217">
        <v>0</v>
      </c>
      <c r="G35" s="217">
        <v>0</v>
      </c>
      <c r="H35" s="222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</row>
    <row r="36" spans="1:60" s="250" customFormat="1" ht="15" customHeight="1">
      <c r="A36" s="278">
        <v>31</v>
      </c>
      <c r="B36" s="410" t="s">
        <v>30</v>
      </c>
      <c r="C36" s="410"/>
      <c r="D36" s="217">
        <v>0</v>
      </c>
      <c r="E36" s="217">
        <v>0</v>
      </c>
      <c r="F36" s="217">
        <v>0</v>
      </c>
      <c r="G36" s="217">
        <v>0</v>
      </c>
      <c r="H36" s="222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</row>
    <row r="37" spans="1:36" s="250" customFormat="1" ht="15" customHeight="1">
      <c r="A37" s="278">
        <v>32</v>
      </c>
      <c r="B37" s="410" t="s">
        <v>31</v>
      </c>
      <c r="C37" s="410"/>
      <c r="D37" s="217">
        <v>0</v>
      </c>
      <c r="E37" s="217">
        <v>0</v>
      </c>
      <c r="F37" s="217">
        <v>0</v>
      </c>
      <c r="G37" s="217">
        <v>0</v>
      </c>
      <c r="H37" s="222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</row>
    <row r="38" spans="1:36" s="250" customFormat="1" ht="15" customHeight="1">
      <c r="A38" s="278">
        <v>33</v>
      </c>
      <c r="B38" s="410" t="s">
        <v>54</v>
      </c>
      <c r="C38" s="410"/>
      <c r="D38" s="176">
        <v>15</v>
      </c>
      <c r="E38" s="176">
        <v>15</v>
      </c>
      <c r="F38" s="217">
        <v>15</v>
      </c>
      <c r="G38" s="176">
        <v>15</v>
      </c>
      <c r="H38" s="222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</row>
    <row r="39" spans="1:36" s="250" customFormat="1" ht="15" customHeight="1">
      <c r="A39" s="278">
        <v>34</v>
      </c>
      <c r="B39" s="410" t="s">
        <v>37</v>
      </c>
      <c r="C39" s="410"/>
      <c r="D39" s="351">
        <f>SUM(D14/12)/D38*1000</f>
        <v>18605.555555555555</v>
      </c>
      <c r="E39" s="351">
        <f>SUM(E14/12)/E38*1000</f>
        <v>20416.666666666668</v>
      </c>
      <c r="F39" s="351">
        <f>SUM(F14/6)/F38*1000</f>
        <v>19444.444444444445</v>
      </c>
      <c r="G39" s="351">
        <f>SUM(G14/12)/G38*1000</f>
        <v>21194.444444444445</v>
      </c>
      <c r="H39" s="222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</row>
    <row r="40" spans="1:38" s="88" customFormat="1" ht="21" customHeight="1">
      <c r="A40" s="83"/>
      <c r="B40" s="83"/>
      <c r="C40" s="84"/>
      <c r="D40" s="85"/>
      <c r="E40" s="86"/>
      <c r="F40" s="86"/>
      <c r="G40" s="24"/>
      <c r="H40" s="41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</row>
    <row r="41" spans="1:38" s="92" customFormat="1" ht="12.75">
      <c r="A41" s="89"/>
      <c r="B41" s="80"/>
      <c r="C41" s="77"/>
      <c r="D41" s="90"/>
      <c r="E41" s="91"/>
      <c r="F41" s="91"/>
      <c r="G41" s="31"/>
      <c r="H41" s="41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</row>
    <row r="42" spans="1:8" s="77" customFormat="1" ht="12.75">
      <c r="A42" s="81"/>
      <c r="B42" s="93"/>
      <c r="C42" s="76"/>
      <c r="D42" s="94"/>
      <c r="E42" s="95"/>
      <c r="F42" s="95"/>
      <c r="G42" s="33"/>
      <c r="H42" s="126"/>
    </row>
    <row r="43" ht="12.75">
      <c r="B43" s="3"/>
    </row>
    <row r="46" ht="12.75">
      <c r="G46" s="1"/>
    </row>
    <row r="50" ht="12.75" hidden="1"/>
    <row r="52" ht="12.75">
      <c r="G52" s="1"/>
    </row>
  </sheetData>
  <mergeCells count="12">
    <mergeCell ref="B38:C38"/>
    <mergeCell ref="B39:C39"/>
    <mergeCell ref="B4:C4"/>
    <mergeCell ref="B32:C32"/>
    <mergeCell ref="B33:C33"/>
    <mergeCell ref="B35:C35"/>
    <mergeCell ref="B36:C36"/>
    <mergeCell ref="B6:C6"/>
    <mergeCell ref="B23:C23"/>
    <mergeCell ref="B31:C31"/>
    <mergeCell ref="A1:G1"/>
    <mergeCell ref="B37:C3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J45"/>
  <sheetViews>
    <sheetView workbookViewId="0" topLeftCell="A1">
      <selection activeCell="A1" sqref="A1:G1"/>
    </sheetView>
  </sheetViews>
  <sheetFormatPr defaultColWidth="9.00390625" defaultRowHeight="12.75"/>
  <cols>
    <col min="1" max="1" width="4.00390625" style="15" customWidth="1"/>
    <col min="2" max="2" width="1.37890625" style="15" customWidth="1"/>
    <col min="3" max="3" width="29.375" style="10" customWidth="1"/>
    <col min="4" max="5" width="12.875" style="10" customWidth="1"/>
    <col min="6" max="7" width="12.625" style="10" customWidth="1"/>
    <col min="8" max="8" width="8.75390625" style="18" customWidth="1"/>
    <col min="9" max="9" width="11.75390625" style="10" customWidth="1"/>
    <col min="10" max="11" width="11.125" style="10" customWidth="1"/>
    <col min="12" max="12" width="11.25390625" style="10" customWidth="1"/>
    <col min="13" max="13" width="10.125" style="10" customWidth="1"/>
    <col min="14" max="14" width="4.375" style="10" customWidth="1"/>
    <col min="15" max="15" width="10.375" style="10" customWidth="1"/>
    <col min="16" max="16" width="9.125" style="10" customWidth="1"/>
    <col min="17" max="17" width="11.375" style="10" customWidth="1"/>
    <col min="18" max="16384" width="9.125" style="10" customWidth="1"/>
  </cols>
  <sheetData>
    <row r="1" spans="1:8" ht="18.75" customHeight="1">
      <c r="A1" s="398" t="s">
        <v>57</v>
      </c>
      <c r="B1" s="398"/>
      <c r="C1" s="398"/>
      <c r="D1" s="398"/>
      <c r="E1" s="398"/>
      <c r="F1" s="398"/>
      <c r="G1" s="398"/>
      <c r="H1" s="121"/>
    </row>
    <row r="2" spans="1:38" s="11" customFormat="1" ht="15.75">
      <c r="A2" s="140" t="s">
        <v>0</v>
      </c>
      <c r="B2" s="141"/>
      <c r="C2" s="141"/>
      <c r="D2" s="140" t="s">
        <v>38</v>
      </c>
      <c r="E2" s="143"/>
      <c r="F2" s="143"/>
      <c r="G2" s="8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62" ht="15.75">
      <c r="A3" s="144" t="s">
        <v>2</v>
      </c>
      <c r="B3" s="145"/>
      <c r="C3" s="146"/>
      <c r="D3" s="147">
        <v>3315</v>
      </c>
      <c r="E3" s="148"/>
      <c r="F3" s="148"/>
      <c r="G3" s="166" t="s">
        <v>41</v>
      </c>
      <c r="H3" s="13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</row>
    <row r="4" spans="1:62" s="15" customFormat="1" ht="30" customHeight="1">
      <c r="A4" s="201" t="s">
        <v>3</v>
      </c>
      <c r="B4" s="399" t="s">
        <v>4</v>
      </c>
      <c r="C4" s="399"/>
      <c r="D4" s="169" t="s">
        <v>58</v>
      </c>
      <c r="E4" s="169" t="s">
        <v>59</v>
      </c>
      <c r="F4" s="169" t="s">
        <v>60</v>
      </c>
      <c r="G4" s="169" t="s">
        <v>61</v>
      </c>
      <c r="H4" s="16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</row>
    <row r="5" spans="1:7" ht="6" customHeight="1" thickBot="1">
      <c r="A5" s="204"/>
      <c r="B5" s="204"/>
      <c r="C5" s="204"/>
      <c r="D5" s="204"/>
      <c r="E5" s="204"/>
      <c r="F5" s="204"/>
      <c r="G5" s="204"/>
    </row>
    <row r="6" spans="1:61" s="224" customFormat="1" ht="15.75" customHeight="1" thickBot="1">
      <c r="A6" s="251">
        <v>1</v>
      </c>
      <c r="B6" s="400" t="s">
        <v>5</v>
      </c>
      <c r="C6" s="400"/>
      <c r="D6" s="170">
        <f>SUM(D7:D12,D13,D16:D22)</f>
        <v>19137</v>
      </c>
      <c r="E6" s="170">
        <f>SUM(E7:E12,E13,E16:E22)</f>
        <v>14104</v>
      </c>
      <c r="F6" s="170">
        <f>SUM(F7:F12,F13,F16:F22)</f>
        <v>5476</v>
      </c>
      <c r="G6" s="170">
        <f>SUM(G7:G12,G13,G16:G22)</f>
        <v>14732</v>
      </c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</row>
    <row r="7" spans="1:61" s="224" customFormat="1" ht="15" customHeight="1">
      <c r="A7" s="252">
        <v>2</v>
      </c>
      <c r="B7" s="279"/>
      <c r="C7" s="280" t="s">
        <v>6</v>
      </c>
      <c r="D7" s="207">
        <v>708</v>
      </c>
      <c r="E7" s="207">
        <v>600</v>
      </c>
      <c r="F7" s="207">
        <v>661</v>
      </c>
      <c r="G7" s="207">
        <v>997</v>
      </c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</row>
    <row r="8" spans="1:61" s="224" customFormat="1" ht="15" customHeight="1">
      <c r="A8" s="253">
        <v>3</v>
      </c>
      <c r="B8" s="281"/>
      <c r="C8" s="282" t="s">
        <v>7</v>
      </c>
      <c r="D8" s="173">
        <v>0</v>
      </c>
      <c r="E8" s="173">
        <v>0</v>
      </c>
      <c r="F8" s="173">
        <v>0</v>
      </c>
      <c r="G8" s="173">
        <v>0</v>
      </c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</row>
    <row r="9" spans="1:61" s="224" customFormat="1" ht="15" customHeight="1">
      <c r="A9" s="253">
        <v>4</v>
      </c>
      <c r="B9" s="281"/>
      <c r="C9" s="282" t="s">
        <v>8</v>
      </c>
      <c r="D9" s="173">
        <v>1031</v>
      </c>
      <c r="E9" s="173">
        <v>1067</v>
      </c>
      <c r="F9" s="173">
        <v>86</v>
      </c>
      <c r="G9" s="173">
        <v>1200</v>
      </c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</row>
    <row r="10" spans="1:61" s="224" customFormat="1" ht="15" customHeight="1">
      <c r="A10" s="253">
        <v>5</v>
      </c>
      <c r="B10" s="281"/>
      <c r="C10" s="282" t="s">
        <v>9</v>
      </c>
      <c r="D10" s="173">
        <v>9551</v>
      </c>
      <c r="E10" s="173">
        <v>4499</v>
      </c>
      <c r="F10" s="173">
        <v>411</v>
      </c>
      <c r="G10" s="173">
        <v>2484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</row>
    <row r="11" spans="1:61" s="224" customFormat="1" ht="15" customHeight="1">
      <c r="A11" s="253">
        <v>6</v>
      </c>
      <c r="B11" s="281"/>
      <c r="C11" s="282" t="s">
        <v>10</v>
      </c>
      <c r="D11" s="173">
        <v>21</v>
      </c>
      <c r="E11" s="173">
        <v>20</v>
      </c>
      <c r="F11" s="173">
        <v>13</v>
      </c>
      <c r="G11" s="173">
        <v>25</v>
      </c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</row>
    <row r="12" spans="1:61" s="224" customFormat="1" ht="15" customHeight="1">
      <c r="A12" s="253">
        <v>7</v>
      </c>
      <c r="B12" s="281"/>
      <c r="C12" s="282" t="s">
        <v>11</v>
      </c>
      <c r="D12" s="173">
        <v>1325</v>
      </c>
      <c r="E12" s="173">
        <v>1200</v>
      </c>
      <c r="F12" s="173">
        <v>1001</v>
      </c>
      <c r="G12" s="173">
        <v>1752</v>
      </c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</row>
    <row r="13" spans="1:61" s="224" customFormat="1" ht="15" customHeight="1">
      <c r="A13" s="253">
        <v>8</v>
      </c>
      <c r="B13" s="281"/>
      <c r="C13" s="282" t="s">
        <v>12</v>
      </c>
      <c r="D13" s="139">
        <f>SUM(D14:D15)</f>
        <v>4166</v>
      </c>
      <c r="E13" s="139">
        <f>SUM(E14:E15)</f>
        <v>4434</v>
      </c>
      <c r="F13" s="139">
        <f>SUM(F14:F15)</f>
        <v>2104</v>
      </c>
      <c r="G13" s="139">
        <f>SUM(G14:G15)</f>
        <v>4988</v>
      </c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</row>
    <row r="14" spans="1:61" s="224" customFormat="1" ht="15" customHeight="1">
      <c r="A14" s="254">
        <v>9</v>
      </c>
      <c r="B14" s="283"/>
      <c r="C14" s="284" t="s">
        <v>42</v>
      </c>
      <c r="D14" s="184">
        <v>3931</v>
      </c>
      <c r="E14" s="184">
        <v>4184</v>
      </c>
      <c r="F14" s="184">
        <v>2065</v>
      </c>
      <c r="G14" s="184">
        <v>4658</v>
      </c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</row>
    <row r="15" spans="1:61" s="224" customFormat="1" ht="15" customHeight="1">
      <c r="A15" s="255">
        <v>10</v>
      </c>
      <c r="B15" s="285"/>
      <c r="C15" s="286" t="s">
        <v>13</v>
      </c>
      <c r="D15" s="171">
        <v>235</v>
      </c>
      <c r="E15" s="171">
        <v>250</v>
      </c>
      <c r="F15" s="171">
        <v>39</v>
      </c>
      <c r="G15" s="171">
        <v>330</v>
      </c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</row>
    <row r="16" spans="1:61" s="224" customFormat="1" ht="15" customHeight="1">
      <c r="A16" s="253">
        <v>11</v>
      </c>
      <c r="B16" s="281"/>
      <c r="C16" s="282" t="s">
        <v>55</v>
      </c>
      <c r="D16" s="173">
        <v>1451</v>
      </c>
      <c r="E16" s="173">
        <v>1434</v>
      </c>
      <c r="F16" s="173">
        <v>740</v>
      </c>
      <c r="G16" s="173">
        <v>1683</v>
      </c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</row>
    <row r="17" spans="1:61" s="224" customFormat="1" ht="15" customHeight="1">
      <c r="A17" s="253">
        <v>12</v>
      </c>
      <c r="B17" s="281"/>
      <c r="C17" s="282" t="s">
        <v>14</v>
      </c>
      <c r="D17" s="173">
        <v>79</v>
      </c>
      <c r="E17" s="173">
        <v>85</v>
      </c>
      <c r="F17" s="173">
        <v>84</v>
      </c>
      <c r="G17" s="173">
        <v>96</v>
      </c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</row>
    <row r="18" spans="1:61" s="224" customFormat="1" ht="15" customHeight="1">
      <c r="A18" s="253">
        <v>13</v>
      </c>
      <c r="B18" s="281"/>
      <c r="C18" s="282" t="s">
        <v>15</v>
      </c>
      <c r="D18" s="173">
        <v>1</v>
      </c>
      <c r="E18" s="173">
        <v>0</v>
      </c>
      <c r="F18" s="173">
        <v>1</v>
      </c>
      <c r="G18" s="173">
        <v>0</v>
      </c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</row>
    <row r="19" spans="1:61" s="224" customFormat="1" ht="15" customHeight="1">
      <c r="A19" s="253">
        <v>14</v>
      </c>
      <c r="B19" s="281"/>
      <c r="C19" s="282" t="s">
        <v>16</v>
      </c>
      <c r="D19" s="173">
        <v>69</v>
      </c>
      <c r="E19" s="173">
        <v>90</v>
      </c>
      <c r="F19" s="173">
        <v>52</v>
      </c>
      <c r="G19" s="173">
        <v>73</v>
      </c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</row>
    <row r="20" spans="1:61" s="224" customFormat="1" ht="15" customHeight="1">
      <c r="A20" s="253">
        <v>15</v>
      </c>
      <c r="B20" s="281"/>
      <c r="C20" s="282" t="s">
        <v>34</v>
      </c>
      <c r="D20" s="173">
        <v>468</v>
      </c>
      <c r="E20" s="173">
        <v>375</v>
      </c>
      <c r="F20" s="173">
        <v>226</v>
      </c>
      <c r="G20" s="173">
        <v>1182</v>
      </c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</row>
    <row r="21" spans="1:61" s="224" customFormat="1" ht="15" customHeight="1">
      <c r="A21" s="253">
        <v>16</v>
      </c>
      <c r="B21" s="281"/>
      <c r="C21" s="282" t="s">
        <v>17</v>
      </c>
      <c r="D21" s="173">
        <v>0</v>
      </c>
      <c r="E21" s="173">
        <v>0</v>
      </c>
      <c r="F21" s="173">
        <v>0</v>
      </c>
      <c r="G21" s="173">
        <v>0</v>
      </c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</row>
    <row r="22" spans="1:61" s="224" customFormat="1" ht="15" customHeight="1" thickBot="1">
      <c r="A22" s="256">
        <v>17</v>
      </c>
      <c r="B22" s="287"/>
      <c r="C22" s="288" t="s">
        <v>18</v>
      </c>
      <c r="D22" s="175">
        <v>267</v>
      </c>
      <c r="E22" s="175">
        <v>300</v>
      </c>
      <c r="F22" s="175">
        <v>97</v>
      </c>
      <c r="G22" s="175">
        <v>252</v>
      </c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</row>
    <row r="23" spans="1:61" s="224" customFormat="1" ht="15.75" customHeight="1" thickBot="1">
      <c r="A23" s="251">
        <v>18</v>
      </c>
      <c r="B23" s="401" t="s">
        <v>19</v>
      </c>
      <c r="C23" s="402"/>
      <c r="D23" s="170">
        <f>SUM(D24:D31)</f>
        <v>19469</v>
      </c>
      <c r="E23" s="170">
        <f>SUM(E24:E31)</f>
        <v>14104</v>
      </c>
      <c r="F23" s="170">
        <f>SUM(F24:F31)</f>
        <v>6947</v>
      </c>
      <c r="G23" s="170">
        <f>SUM(G24:G31)</f>
        <v>14732</v>
      </c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</row>
    <row r="24" spans="1:61" s="224" customFormat="1" ht="15" customHeight="1">
      <c r="A24" s="252">
        <v>19</v>
      </c>
      <c r="B24" s="290"/>
      <c r="C24" s="280" t="s">
        <v>39</v>
      </c>
      <c r="D24" s="207">
        <v>186</v>
      </c>
      <c r="E24" s="207">
        <v>120</v>
      </c>
      <c r="F24" s="207">
        <v>52</v>
      </c>
      <c r="G24" s="207">
        <v>170</v>
      </c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</row>
    <row r="25" spans="1:61" s="224" customFormat="1" ht="15" customHeight="1">
      <c r="A25" s="253">
        <v>20</v>
      </c>
      <c r="B25" s="281"/>
      <c r="C25" s="282" t="s">
        <v>21</v>
      </c>
      <c r="D25" s="173">
        <v>1839</v>
      </c>
      <c r="E25" s="173">
        <v>1250</v>
      </c>
      <c r="F25" s="173">
        <v>383</v>
      </c>
      <c r="G25" s="173">
        <v>1250</v>
      </c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</row>
    <row r="26" spans="1:61" s="224" customFormat="1" ht="15" customHeight="1">
      <c r="A26" s="253">
        <v>21</v>
      </c>
      <c r="B26" s="281"/>
      <c r="C26" s="282" t="s">
        <v>22</v>
      </c>
      <c r="D26" s="173">
        <v>4</v>
      </c>
      <c r="E26" s="173">
        <v>3</v>
      </c>
      <c r="F26" s="173">
        <v>2</v>
      </c>
      <c r="G26" s="173">
        <v>3</v>
      </c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</row>
    <row r="27" spans="1:61" s="224" customFormat="1" ht="15" customHeight="1">
      <c r="A27" s="253">
        <v>22</v>
      </c>
      <c r="B27" s="281"/>
      <c r="C27" s="282" t="s">
        <v>23</v>
      </c>
      <c r="D27" s="173">
        <v>285</v>
      </c>
      <c r="E27" s="173">
        <v>270</v>
      </c>
      <c r="F27" s="173">
        <v>183</v>
      </c>
      <c r="G27" s="173">
        <v>225</v>
      </c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</row>
    <row r="28" spans="1:61" s="224" customFormat="1" ht="15" customHeight="1">
      <c r="A28" s="253">
        <v>23</v>
      </c>
      <c r="B28" s="281"/>
      <c r="C28" s="282" t="s">
        <v>35</v>
      </c>
      <c r="D28" s="173">
        <v>0</v>
      </c>
      <c r="E28" s="173">
        <v>0</v>
      </c>
      <c r="F28" s="173">
        <v>0</v>
      </c>
      <c r="G28" s="173">
        <v>0</v>
      </c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</row>
    <row r="29" spans="1:61" s="224" customFormat="1" ht="15" customHeight="1">
      <c r="A29" s="253">
        <v>24</v>
      </c>
      <c r="B29" s="281"/>
      <c r="C29" s="282" t="s">
        <v>40</v>
      </c>
      <c r="D29" s="173">
        <v>0</v>
      </c>
      <c r="E29" s="173">
        <v>0</v>
      </c>
      <c r="F29" s="173">
        <v>0</v>
      </c>
      <c r="G29" s="173">
        <v>0</v>
      </c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</row>
    <row r="30" spans="1:61" s="224" customFormat="1" ht="15" customHeight="1" thickBot="1">
      <c r="A30" s="257">
        <v>25</v>
      </c>
      <c r="B30" s="287"/>
      <c r="C30" s="288" t="s">
        <v>25</v>
      </c>
      <c r="D30" s="174">
        <v>2372</v>
      </c>
      <c r="E30" s="174">
        <v>0</v>
      </c>
      <c r="F30" s="174">
        <v>96</v>
      </c>
      <c r="G30" s="174">
        <v>0</v>
      </c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</row>
    <row r="31" spans="1:61" s="224" customFormat="1" ht="15.75" customHeight="1" thickBot="1">
      <c r="A31" s="251">
        <v>26</v>
      </c>
      <c r="B31" s="392" t="s">
        <v>26</v>
      </c>
      <c r="C31" s="392"/>
      <c r="D31" s="172">
        <v>14783</v>
      </c>
      <c r="E31" s="172">
        <v>12461</v>
      </c>
      <c r="F31" s="172">
        <v>6231</v>
      </c>
      <c r="G31" s="172">
        <v>13084</v>
      </c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</row>
    <row r="32" spans="1:61" s="224" customFormat="1" ht="15.75" customHeight="1" thickBot="1">
      <c r="A32" s="251">
        <v>27</v>
      </c>
      <c r="B32" s="394" t="s">
        <v>36</v>
      </c>
      <c r="C32" s="395"/>
      <c r="D32" s="170">
        <f>SUM(D23-D6)</f>
        <v>332</v>
      </c>
      <c r="E32" s="170">
        <f>SUM(E23-E6)</f>
        <v>0</v>
      </c>
      <c r="F32" s="170">
        <f>SUM(F23-F6)</f>
        <v>1471</v>
      </c>
      <c r="G32" s="170">
        <f>SUM(G23-G6)</f>
        <v>0</v>
      </c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</row>
    <row r="33" spans="1:60" s="224" customFormat="1" ht="15" customHeight="1">
      <c r="A33" s="258">
        <v>28</v>
      </c>
      <c r="B33" s="396" t="s">
        <v>27</v>
      </c>
      <c r="C33" s="397"/>
      <c r="D33" s="211"/>
      <c r="E33" s="211"/>
      <c r="F33" s="211"/>
      <c r="G33" s="211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</row>
    <row r="34" spans="1:60" s="230" customFormat="1" ht="15" customHeight="1">
      <c r="A34" s="259">
        <v>29</v>
      </c>
      <c r="B34" s="227" t="s">
        <v>28</v>
      </c>
      <c r="C34" s="227"/>
      <c r="D34" s="176">
        <v>0</v>
      </c>
      <c r="E34" s="176">
        <v>4400</v>
      </c>
      <c r="F34" s="176">
        <v>2000</v>
      </c>
      <c r="G34" s="176">
        <v>0</v>
      </c>
      <c r="H34" s="132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</row>
    <row r="35" spans="1:60" s="230" customFormat="1" ht="15" customHeight="1">
      <c r="A35" s="259">
        <v>30</v>
      </c>
      <c r="B35" s="393" t="s">
        <v>29</v>
      </c>
      <c r="C35" s="393"/>
      <c r="D35" s="176">
        <v>1308</v>
      </c>
      <c r="E35" s="176">
        <v>4400</v>
      </c>
      <c r="F35" s="176">
        <v>1699</v>
      </c>
      <c r="G35" s="176">
        <v>300</v>
      </c>
      <c r="H35" s="132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</row>
    <row r="36" spans="1:60" s="230" customFormat="1" ht="15" customHeight="1">
      <c r="A36" s="259">
        <v>31</v>
      </c>
      <c r="B36" s="393" t="s">
        <v>30</v>
      </c>
      <c r="C36" s="393"/>
      <c r="D36" s="176">
        <v>0</v>
      </c>
      <c r="E36" s="176">
        <v>0</v>
      </c>
      <c r="F36" s="176">
        <v>0</v>
      </c>
      <c r="G36" s="176">
        <v>0</v>
      </c>
      <c r="H36" s="132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</row>
    <row r="37" spans="1:36" s="230" customFormat="1" ht="15" customHeight="1">
      <c r="A37" s="259">
        <v>32</v>
      </c>
      <c r="B37" s="393" t="s">
        <v>31</v>
      </c>
      <c r="C37" s="393"/>
      <c r="D37" s="176">
        <v>115</v>
      </c>
      <c r="E37" s="176">
        <v>200</v>
      </c>
      <c r="F37" s="176">
        <v>28</v>
      </c>
      <c r="G37" s="176">
        <v>200</v>
      </c>
      <c r="H37" s="132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</row>
    <row r="38" spans="1:36" s="230" customFormat="1" ht="15" customHeight="1">
      <c r="A38" s="259">
        <v>33</v>
      </c>
      <c r="B38" s="393" t="s">
        <v>54</v>
      </c>
      <c r="C38" s="393"/>
      <c r="D38" s="176">
        <v>22</v>
      </c>
      <c r="E38" s="176">
        <v>22</v>
      </c>
      <c r="F38" s="176">
        <v>22</v>
      </c>
      <c r="G38" s="176">
        <v>22</v>
      </c>
      <c r="H38" s="132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</row>
    <row r="39" spans="1:36" s="230" customFormat="1" ht="15" customHeight="1">
      <c r="A39" s="259">
        <v>34</v>
      </c>
      <c r="B39" s="393" t="s">
        <v>37</v>
      </c>
      <c r="C39" s="393"/>
      <c r="D39" s="349">
        <f>SUM(D14/12)/D38*1000</f>
        <v>14890.151515151514</v>
      </c>
      <c r="E39" s="349">
        <f>SUM(E14/12)/E38*1000</f>
        <v>15848.48484848485</v>
      </c>
      <c r="F39" s="349">
        <f>SUM(F14/6)/F38*1000</f>
        <v>15643.939393939394</v>
      </c>
      <c r="G39" s="349">
        <f>SUM(G14/12)/G38*1000</f>
        <v>17643.939393939396</v>
      </c>
      <c r="H39" s="132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</row>
    <row r="40" spans="1:38" s="28" customFormat="1" ht="21" customHeight="1">
      <c r="A40" s="20"/>
      <c r="B40" s="73"/>
      <c r="C40" s="74"/>
      <c r="D40" s="22"/>
      <c r="E40" s="22"/>
      <c r="F40" s="22"/>
      <c r="G40" s="24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1:38" s="29" customFormat="1" ht="12.75">
      <c r="A41" s="37"/>
      <c r="B41" s="30"/>
      <c r="C41" s="356"/>
      <c r="D41" s="31"/>
      <c r="G41" s="31"/>
      <c r="H41" s="32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</row>
    <row r="42" spans="2:8" s="11" customFormat="1" ht="12.75">
      <c r="B42" s="34"/>
      <c r="C42" s="356"/>
      <c r="D42" s="33"/>
      <c r="E42" s="33"/>
      <c r="F42" s="33"/>
      <c r="G42" s="33"/>
      <c r="H42" s="113"/>
    </row>
    <row r="43" ht="12.75">
      <c r="C43" s="356"/>
    </row>
    <row r="44" spans="2:8" ht="39.75" customHeight="1">
      <c r="B44" s="75"/>
      <c r="C44" s="417"/>
      <c r="D44" s="417"/>
      <c r="E44" s="417"/>
      <c r="F44" s="417"/>
      <c r="G44" s="417"/>
      <c r="H44" s="417"/>
    </row>
    <row r="45" ht="12.75">
      <c r="C45" s="356"/>
    </row>
    <row r="50" ht="12.75" hidden="1"/>
  </sheetData>
  <mergeCells count="13">
    <mergeCell ref="A1:G1"/>
    <mergeCell ref="B4:C4"/>
    <mergeCell ref="B6:C6"/>
    <mergeCell ref="B23:C23"/>
    <mergeCell ref="B31:C31"/>
    <mergeCell ref="B32:C32"/>
    <mergeCell ref="B33:C33"/>
    <mergeCell ref="B35:C35"/>
    <mergeCell ref="C44:H44"/>
    <mergeCell ref="B36:C36"/>
    <mergeCell ref="B37:C37"/>
    <mergeCell ref="B38:C38"/>
    <mergeCell ref="B39:C3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J42"/>
  <sheetViews>
    <sheetView workbookViewId="0" topLeftCell="A1">
      <selection activeCell="A1" sqref="A1:G1"/>
    </sheetView>
  </sheetViews>
  <sheetFormatPr defaultColWidth="9.00390625" defaultRowHeight="12.75"/>
  <cols>
    <col min="1" max="1" width="4.00390625" style="55" customWidth="1"/>
    <col min="2" max="2" width="1.37890625" style="55" customWidth="1"/>
    <col min="3" max="3" width="29.375" style="50" customWidth="1"/>
    <col min="4" max="4" width="12.875" style="50" customWidth="1"/>
    <col min="5" max="5" width="12.875" style="2" customWidth="1"/>
    <col min="6" max="6" width="12.625" style="2" customWidth="1"/>
    <col min="7" max="7" width="12.625" style="10" customWidth="1"/>
    <col min="8" max="9" width="8.75390625" style="41" customWidth="1"/>
    <col min="10" max="11" width="11.125" style="50" customWidth="1"/>
    <col min="12" max="12" width="11.25390625" style="50" customWidth="1"/>
    <col min="13" max="13" width="10.125" style="50" customWidth="1"/>
    <col min="14" max="14" width="4.375" style="50" customWidth="1"/>
    <col min="15" max="15" width="10.375" style="50" customWidth="1"/>
    <col min="16" max="16" width="9.125" style="50" customWidth="1"/>
    <col min="17" max="17" width="11.375" style="50" customWidth="1"/>
    <col min="18" max="16384" width="9.125" style="50" customWidth="1"/>
  </cols>
  <sheetData>
    <row r="1" spans="1:9" s="7" customFormat="1" ht="18.75">
      <c r="A1" s="398" t="s">
        <v>57</v>
      </c>
      <c r="B1" s="398"/>
      <c r="C1" s="398"/>
      <c r="D1" s="398"/>
      <c r="E1" s="398"/>
      <c r="F1" s="398"/>
      <c r="G1" s="398"/>
      <c r="H1" s="137"/>
      <c r="I1" s="6"/>
    </row>
    <row r="2" spans="1:38" s="51" customFormat="1" ht="15.75">
      <c r="A2" s="149" t="s">
        <v>0</v>
      </c>
      <c r="B2" s="150"/>
      <c r="C2" s="150"/>
      <c r="D2" s="149" t="s">
        <v>1</v>
      </c>
      <c r="E2" s="151"/>
      <c r="F2" s="151"/>
      <c r="G2" s="8"/>
      <c r="H2" s="115"/>
      <c r="I2" s="41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62" ht="15.75">
      <c r="A3" s="152" t="s">
        <v>2</v>
      </c>
      <c r="B3" s="153"/>
      <c r="C3" s="154"/>
      <c r="D3" s="155">
        <v>3315</v>
      </c>
      <c r="E3" s="156"/>
      <c r="F3" s="156"/>
      <c r="G3" s="167" t="s">
        <v>41</v>
      </c>
      <c r="H3" s="116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</row>
    <row r="4" spans="1:62" s="55" customFormat="1" ht="30">
      <c r="A4" s="202" t="s">
        <v>3</v>
      </c>
      <c r="B4" s="419" t="s">
        <v>4</v>
      </c>
      <c r="C4" s="419"/>
      <c r="D4" s="169" t="s">
        <v>58</v>
      </c>
      <c r="E4" s="169" t="s">
        <v>59</v>
      </c>
      <c r="F4" s="169" t="s">
        <v>60</v>
      </c>
      <c r="G4" s="169" t="s">
        <v>61</v>
      </c>
      <c r="H4" s="117"/>
      <c r="I4" s="54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</row>
    <row r="5" spans="1:7" ht="6" customHeight="1" thickBot="1">
      <c r="A5" s="205"/>
      <c r="B5" s="205"/>
      <c r="C5" s="205"/>
      <c r="D5" s="205"/>
      <c r="E5" s="205"/>
      <c r="F5" s="205"/>
      <c r="G5" s="204"/>
    </row>
    <row r="6" spans="1:61" s="233" customFormat="1" ht="15.75" customHeight="1" thickBot="1">
      <c r="A6" s="260">
        <v>1</v>
      </c>
      <c r="B6" s="387" t="s">
        <v>5</v>
      </c>
      <c r="C6" s="387"/>
      <c r="D6" s="177">
        <f>SUM(D7:D12,D13,D16:D22)</f>
        <v>13907</v>
      </c>
      <c r="E6" s="177">
        <f>SUM(E7:E12,E13,E16:E22)</f>
        <v>17271</v>
      </c>
      <c r="F6" s="177">
        <f>SUM(F7:F12,F13,F16:F22)</f>
        <v>7045</v>
      </c>
      <c r="G6" s="177">
        <f>SUM(G7:G12,G13,G16:G22)</f>
        <v>15382</v>
      </c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</row>
    <row r="7" spans="1:61" s="233" customFormat="1" ht="15" customHeight="1">
      <c r="A7" s="261">
        <v>2</v>
      </c>
      <c r="B7" s="291"/>
      <c r="C7" s="292" t="s">
        <v>6</v>
      </c>
      <c r="D7" s="207">
        <v>1415</v>
      </c>
      <c r="E7" s="207">
        <v>1158</v>
      </c>
      <c r="F7" s="207">
        <v>520</v>
      </c>
      <c r="G7" s="207">
        <v>1250</v>
      </c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</row>
    <row r="8" spans="1:61" s="233" customFormat="1" ht="15" customHeight="1">
      <c r="A8" s="262">
        <v>3</v>
      </c>
      <c r="B8" s="293"/>
      <c r="C8" s="294" t="s">
        <v>7</v>
      </c>
      <c r="D8" s="178">
        <v>0</v>
      </c>
      <c r="E8" s="178">
        <v>0</v>
      </c>
      <c r="F8" s="178">
        <v>0</v>
      </c>
      <c r="G8" s="178">
        <v>0</v>
      </c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</row>
    <row r="9" spans="1:61" s="233" customFormat="1" ht="15" customHeight="1">
      <c r="A9" s="262">
        <v>4</v>
      </c>
      <c r="B9" s="293"/>
      <c r="C9" s="294" t="s">
        <v>8</v>
      </c>
      <c r="D9" s="173">
        <v>760</v>
      </c>
      <c r="E9" s="173">
        <v>1000</v>
      </c>
      <c r="F9" s="173">
        <v>282</v>
      </c>
      <c r="G9" s="173">
        <v>1300</v>
      </c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</row>
    <row r="10" spans="1:61" s="233" customFormat="1" ht="15" customHeight="1">
      <c r="A10" s="262">
        <v>5</v>
      </c>
      <c r="B10" s="293"/>
      <c r="C10" s="294" t="s">
        <v>9</v>
      </c>
      <c r="D10" s="173">
        <v>1040</v>
      </c>
      <c r="E10" s="173">
        <v>2500</v>
      </c>
      <c r="F10" s="173">
        <v>896</v>
      </c>
      <c r="G10" s="173">
        <v>1000</v>
      </c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</row>
    <row r="11" spans="1:61" s="233" customFormat="1" ht="15" customHeight="1">
      <c r="A11" s="262">
        <v>6</v>
      </c>
      <c r="B11" s="293"/>
      <c r="C11" s="294" t="s">
        <v>10</v>
      </c>
      <c r="D11" s="173">
        <v>81</v>
      </c>
      <c r="E11" s="173">
        <v>90</v>
      </c>
      <c r="F11" s="173">
        <v>83</v>
      </c>
      <c r="G11" s="173">
        <v>100</v>
      </c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</row>
    <row r="12" spans="1:61" s="233" customFormat="1" ht="15" customHeight="1">
      <c r="A12" s="262">
        <v>7</v>
      </c>
      <c r="B12" s="293"/>
      <c r="C12" s="294" t="s">
        <v>11</v>
      </c>
      <c r="D12" s="173">
        <v>2098</v>
      </c>
      <c r="E12" s="173">
        <v>3518</v>
      </c>
      <c r="F12" s="173">
        <v>919</v>
      </c>
      <c r="G12" s="173">
        <v>2260</v>
      </c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</row>
    <row r="13" spans="1:61" s="233" customFormat="1" ht="15" customHeight="1">
      <c r="A13" s="262">
        <v>8</v>
      </c>
      <c r="B13" s="293"/>
      <c r="C13" s="294" t="s">
        <v>12</v>
      </c>
      <c r="D13" s="179">
        <f>SUM(D14:D15)</f>
        <v>6049</v>
      </c>
      <c r="E13" s="179">
        <f>SUM(E14:E15)</f>
        <v>6480</v>
      </c>
      <c r="F13" s="179">
        <f>SUM(F14:F15)</f>
        <v>3062</v>
      </c>
      <c r="G13" s="179">
        <f>SUM(G14:G15)</f>
        <v>6718</v>
      </c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</row>
    <row r="14" spans="1:61" s="233" customFormat="1" ht="15" customHeight="1">
      <c r="A14" s="263">
        <v>9</v>
      </c>
      <c r="B14" s="295"/>
      <c r="C14" s="296" t="s">
        <v>42</v>
      </c>
      <c r="D14" s="184">
        <v>5719</v>
      </c>
      <c r="E14" s="184">
        <v>6130</v>
      </c>
      <c r="F14" s="184">
        <v>2944</v>
      </c>
      <c r="G14" s="184">
        <v>6318</v>
      </c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</row>
    <row r="15" spans="1:61" s="233" customFormat="1" ht="15" customHeight="1">
      <c r="A15" s="264">
        <v>10</v>
      </c>
      <c r="B15" s="297"/>
      <c r="C15" s="298" t="s">
        <v>13</v>
      </c>
      <c r="D15" s="171">
        <v>330</v>
      </c>
      <c r="E15" s="171">
        <v>350</v>
      </c>
      <c r="F15" s="171">
        <v>118</v>
      </c>
      <c r="G15" s="171">
        <v>400</v>
      </c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</row>
    <row r="16" spans="1:61" s="233" customFormat="1" ht="15" customHeight="1">
      <c r="A16" s="262">
        <v>11</v>
      </c>
      <c r="B16" s="293"/>
      <c r="C16" s="294" t="s">
        <v>55</v>
      </c>
      <c r="D16" s="173">
        <v>2068</v>
      </c>
      <c r="E16" s="173">
        <v>2057</v>
      </c>
      <c r="F16" s="173">
        <v>1054</v>
      </c>
      <c r="G16" s="173">
        <v>2212</v>
      </c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</row>
    <row r="17" spans="1:61" s="233" customFormat="1" ht="15" customHeight="1">
      <c r="A17" s="262">
        <v>12</v>
      </c>
      <c r="B17" s="293"/>
      <c r="C17" s="294" t="s">
        <v>14</v>
      </c>
      <c r="D17" s="173">
        <v>114</v>
      </c>
      <c r="E17" s="173">
        <v>118</v>
      </c>
      <c r="F17" s="173">
        <v>59</v>
      </c>
      <c r="G17" s="173">
        <v>127</v>
      </c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</row>
    <row r="18" spans="1:61" s="233" customFormat="1" ht="15" customHeight="1">
      <c r="A18" s="262">
        <v>13</v>
      </c>
      <c r="B18" s="293"/>
      <c r="C18" s="294" t="s">
        <v>15</v>
      </c>
      <c r="D18" s="173">
        <v>0</v>
      </c>
      <c r="E18" s="173">
        <v>0</v>
      </c>
      <c r="F18" s="173">
        <v>0</v>
      </c>
      <c r="G18" s="173">
        <v>0</v>
      </c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</row>
    <row r="19" spans="1:61" s="233" customFormat="1" ht="15" customHeight="1">
      <c r="A19" s="262">
        <v>14</v>
      </c>
      <c r="B19" s="293"/>
      <c r="C19" s="294" t="s">
        <v>16</v>
      </c>
      <c r="D19" s="173">
        <v>23</v>
      </c>
      <c r="E19" s="173">
        <v>35</v>
      </c>
      <c r="F19" s="173">
        <v>11</v>
      </c>
      <c r="G19" s="173">
        <v>35</v>
      </c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</row>
    <row r="20" spans="1:61" s="233" customFormat="1" ht="15" customHeight="1">
      <c r="A20" s="262">
        <v>15</v>
      </c>
      <c r="B20" s="293"/>
      <c r="C20" s="282" t="s">
        <v>34</v>
      </c>
      <c r="D20" s="173">
        <v>259</v>
      </c>
      <c r="E20" s="173">
        <v>315</v>
      </c>
      <c r="F20" s="173">
        <v>159</v>
      </c>
      <c r="G20" s="173">
        <v>380</v>
      </c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</row>
    <row r="21" spans="1:61" s="233" customFormat="1" ht="15" customHeight="1">
      <c r="A21" s="262">
        <v>16</v>
      </c>
      <c r="B21" s="293"/>
      <c r="C21" s="294" t="s">
        <v>17</v>
      </c>
      <c r="D21" s="178">
        <v>0</v>
      </c>
      <c r="E21" s="178">
        <v>0</v>
      </c>
      <c r="F21" s="178">
        <v>0</v>
      </c>
      <c r="G21" s="178">
        <v>0</v>
      </c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</row>
    <row r="22" spans="1:61" s="233" customFormat="1" ht="15" customHeight="1" thickBot="1">
      <c r="A22" s="265">
        <v>17</v>
      </c>
      <c r="B22" s="299"/>
      <c r="C22" s="300" t="s">
        <v>18</v>
      </c>
      <c r="D22" s="180">
        <v>0</v>
      </c>
      <c r="E22" s="180">
        <v>0</v>
      </c>
      <c r="F22" s="180">
        <v>0</v>
      </c>
      <c r="G22" s="180">
        <v>0</v>
      </c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</row>
    <row r="23" spans="1:61" s="233" customFormat="1" ht="15.75" customHeight="1" thickBot="1">
      <c r="A23" s="260">
        <v>18</v>
      </c>
      <c r="B23" s="388" t="s">
        <v>19</v>
      </c>
      <c r="C23" s="389"/>
      <c r="D23" s="177">
        <f>SUM(D24:D31)</f>
        <v>13996</v>
      </c>
      <c r="E23" s="177">
        <f>SUM(E24:E31)</f>
        <v>17271</v>
      </c>
      <c r="F23" s="177">
        <f>SUM(F24:F31)</f>
        <v>7143</v>
      </c>
      <c r="G23" s="177">
        <f>SUM(G24:G31)</f>
        <v>15382</v>
      </c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</row>
    <row r="24" spans="1:61" s="233" customFormat="1" ht="15" customHeight="1">
      <c r="A24" s="261">
        <v>19</v>
      </c>
      <c r="B24" s="301"/>
      <c r="C24" s="292" t="s">
        <v>20</v>
      </c>
      <c r="D24" s="210">
        <v>0</v>
      </c>
      <c r="E24" s="210">
        <v>0</v>
      </c>
      <c r="F24" s="210">
        <v>0</v>
      </c>
      <c r="G24" s="210">
        <v>0</v>
      </c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</row>
    <row r="25" spans="1:61" s="233" customFormat="1" ht="15" customHeight="1">
      <c r="A25" s="262">
        <v>20</v>
      </c>
      <c r="B25" s="293"/>
      <c r="C25" s="294" t="s">
        <v>21</v>
      </c>
      <c r="D25" s="173">
        <v>599</v>
      </c>
      <c r="E25" s="173">
        <v>450</v>
      </c>
      <c r="F25" s="173">
        <v>195</v>
      </c>
      <c r="G25" s="173">
        <v>450</v>
      </c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</row>
    <row r="26" spans="1:61" s="233" customFormat="1" ht="15" customHeight="1">
      <c r="A26" s="262">
        <v>21</v>
      </c>
      <c r="B26" s="293"/>
      <c r="C26" s="294" t="s">
        <v>22</v>
      </c>
      <c r="D26" s="178">
        <v>0</v>
      </c>
      <c r="E26" s="178">
        <v>0</v>
      </c>
      <c r="F26" s="178">
        <v>0</v>
      </c>
      <c r="G26" s="178">
        <v>0</v>
      </c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</row>
    <row r="27" spans="1:61" s="233" customFormat="1" ht="15" customHeight="1">
      <c r="A27" s="262">
        <v>22</v>
      </c>
      <c r="B27" s="293"/>
      <c r="C27" s="294" t="s">
        <v>23</v>
      </c>
      <c r="D27" s="173">
        <v>199</v>
      </c>
      <c r="E27" s="173">
        <v>250</v>
      </c>
      <c r="F27" s="173">
        <v>166</v>
      </c>
      <c r="G27" s="173">
        <v>250</v>
      </c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</row>
    <row r="28" spans="1:61" s="233" customFormat="1" ht="15" customHeight="1">
      <c r="A28" s="262">
        <v>23</v>
      </c>
      <c r="B28" s="293"/>
      <c r="C28" s="294" t="s">
        <v>35</v>
      </c>
      <c r="D28" s="178">
        <v>0</v>
      </c>
      <c r="E28" s="178">
        <v>0</v>
      </c>
      <c r="F28" s="178">
        <v>0</v>
      </c>
      <c r="G28" s="178">
        <v>0</v>
      </c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</row>
    <row r="29" spans="1:61" s="233" customFormat="1" ht="15" customHeight="1">
      <c r="A29" s="262">
        <v>24</v>
      </c>
      <c r="B29" s="293"/>
      <c r="C29" s="294" t="s">
        <v>24</v>
      </c>
      <c r="D29" s="178">
        <v>0</v>
      </c>
      <c r="E29" s="178">
        <v>0</v>
      </c>
      <c r="F29" s="178">
        <v>0</v>
      </c>
      <c r="G29" s="178">
        <v>0</v>
      </c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</row>
    <row r="30" spans="1:61" s="233" customFormat="1" ht="15" customHeight="1" thickBot="1">
      <c r="A30" s="266">
        <v>25</v>
      </c>
      <c r="B30" s="299"/>
      <c r="C30" s="300" t="s">
        <v>25</v>
      </c>
      <c r="D30" s="181">
        <v>138</v>
      </c>
      <c r="E30" s="181">
        <v>0</v>
      </c>
      <c r="F30" s="181">
        <v>21</v>
      </c>
      <c r="G30" s="181">
        <v>0</v>
      </c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</row>
    <row r="31" spans="1:61" s="233" customFormat="1" ht="15.75" customHeight="1" thickBot="1">
      <c r="A31" s="260">
        <v>26</v>
      </c>
      <c r="B31" s="390" t="s">
        <v>26</v>
      </c>
      <c r="C31" s="390"/>
      <c r="D31" s="172">
        <v>13060</v>
      </c>
      <c r="E31" s="172">
        <v>16571</v>
      </c>
      <c r="F31" s="172">
        <v>6761</v>
      </c>
      <c r="G31" s="172">
        <v>14682</v>
      </c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</row>
    <row r="32" spans="1:61" s="233" customFormat="1" ht="15.75" customHeight="1" thickBot="1">
      <c r="A32" s="260">
        <v>27</v>
      </c>
      <c r="B32" s="420" t="s">
        <v>36</v>
      </c>
      <c r="C32" s="421"/>
      <c r="D32" s="182">
        <f>SUM(D23-D6)</f>
        <v>89</v>
      </c>
      <c r="E32" s="182">
        <f>SUM(E23-E6)</f>
        <v>0</v>
      </c>
      <c r="F32" s="182">
        <f>SUM(F23-F6)</f>
        <v>98</v>
      </c>
      <c r="G32" s="182">
        <f>SUM(G23-G6)</f>
        <v>0</v>
      </c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</row>
    <row r="33" spans="1:60" s="233" customFormat="1" ht="15" customHeight="1">
      <c r="A33" s="267">
        <v>28</v>
      </c>
      <c r="B33" s="422" t="s">
        <v>27</v>
      </c>
      <c r="C33" s="423"/>
      <c r="D33" s="211"/>
      <c r="E33" s="211"/>
      <c r="F33" s="213"/>
      <c r="G33" s="213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</row>
    <row r="34" spans="1:60" s="236" customFormat="1" ht="15" customHeight="1">
      <c r="A34" s="268">
        <v>29</v>
      </c>
      <c r="B34" s="323" t="s">
        <v>28</v>
      </c>
      <c r="C34" s="323"/>
      <c r="D34" s="183">
        <v>900</v>
      </c>
      <c r="E34" s="183">
        <v>1300</v>
      </c>
      <c r="F34" s="183">
        <v>1300</v>
      </c>
      <c r="G34" s="183">
        <v>2000</v>
      </c>
      <c r="H34" s="222"/>
      <c r="I34" s="222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</row>
    <row r="35" spans="1:60" s="236" customFormat="1" ht="15" customHeight="1">
      <c r="A35" s="268">
        <v>30</v>
      </c>
      <c r="B35" s="418" t="s">
        <v>29</v>
      </c>
      <c r="C35" s="418"/>
      <c r="D35" s="176">
        <v>1302</v>
      </c>
      <c r="E35" s="176">
        <v>1900</v>
      </c>
      <c r="F35" s="176">
        <v>1302</v>
      </c>
      <c r="G35" s="176">
        <v>500</v>
      </c>
      <c r="H35" s="222"/>
      <c r="I35" s="222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</row>
    <row r="36" spans="1:60" s="236" customFormat="1" ht="15" customHeight="1">
      <c r="A36" s="268">
        <v>31</v>
      </c>
      <c r="B36" s="418" t="s">
        <v>30</v>
      </c>
      <c r="C36" s="418"/>
      <c r="D36" s="176">
        <v>13</v>
      </c>
      <c r="E36" s="183">
        <v>50</v>
      </c>
      <c r="F36" s="176">
        <v>0</v>
      </c>
      <c r="G36" s="183">
        <v>50</v>
      </c>
      <c r="H36" s="222"/>
      <c r="I36" s="222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</row>
    <row r="37" spans="1:36" s="236" customFormat="1" ht="15" customHeight="1">
      <c r="A37" s="268">
        <v>32</v>
      </c>
      <c r="B37" s="418" t="s">
        <v>31</v>
      </c>
      <c r="C37" s="418"/>
      <c r="D37" s="176">
        <v>49</v>
      </c>
      <c r="E37" s="183">
        <v>50</v>
      </c>
      <c r="F37" s="176">
        <v>0</v>
      </c>
      <c r="G37" s="183">
        <v>50</v>
      </c>
      <c r="H37" s="222"/>
      <c r="I37" s="222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</row>
    <row r="38" spans="1:36" s="236" customFormat="1" ht="15" customHeight="1">
      <c r="A38" s="268">
        <v>33</v>
      </c>
      <c r="B38" s="418" t="s">
        <v>54</v>
      </c>
      <c r="C38" s="418"/>
      <c r="D38" s="176">
        <v>27</v>
      </c>
      <c r="E38" s="176">
        <v>27</v>
      </c>
      <c r="F38" s="176">
        <v>27</v>
      </c>
      <c r="G38" s="176">
        <v>28.5</v>
      </c>
      <c r="H38" s="222"/>
      <c r="I38" s="222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</row>
    <row r="39" spans="1:36" s="236" customFormat="1" ht="15" customHeight="1">
      <c r="A39" s="268">
        <v>34</v>
      </c>
      <c r="B39" s="418" t="s">
        <v>37</v>
      </c>
      <c r="C39" s="418"/>
      <c r="D39" s="349">
        <f>SUM(D14/12)/D38*1000</f>
        <v>17651.234567901232</v>
      </c>
      <c r="E39" s="349">
        <f>SUM(E14/12)/E38*1000</f>
        <v>18919.753086419754</v>
      </c>
      <c r="F39" s="349">
        <f>SUM(F14/6)/F38*1000</f>
        <v>18172.839506172837</v>
      </c>
      <c r="G39" s="349">
        <f>SUM(G14/12)/G38*1000</f>
        <v>18473.684210526317</v>
      </c>
      <c r="H39" s="222"/>
      <c r="I39" s="222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</row>
    <row r="40" spans="1:38" s="63" customFormat="1" ht="21" customHeight="1">
      <c r="A40" s="56"/>
      <c r="B40" s="57"/>
      <c r="C40" s="58"/>
      <c r="D40" s="59"/>
      <c r="E40" s="60"/>
      <c r="F40" s="60"/>
      <c r="G40" s="24"/>
      <c r="H40" s="118"/>
      <c r="I40" s="6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</row>
    <row r="41" spans="1:38" s="68" customFormat="1" ht="12.75">
      <c r="A41" s="64"/>
      <c r="B41" s="65"/>
      <c r="C41" s="51"/>
      <c r="D41" s="66"/>
      <c r="E41" s="67"/>
      <c r="F41" s="67"/>
      <c r="G41" s="31"/>
      <c r="H41" s="119"/>
      <c r="I41" s="41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2:9" s="51" customFormat="1" ht="12.75">
      <c r="B42" s="69"/>
      <c r="C42" s="2"/>
      <c r="D42" s="70"/>
      <c r="E42" s="71"/>
      <c r="F42" s="71"/>
      <c r="G42" s="33"/>
      <c r="H42" s="120"/>
      <c r="I42" s="72"/>
    </row>
    <row r="50" ht="12.75" hidden="1"/>
  </sheetData>
  <mergeCells count="12">
    <mergeCell ref="A1:G1"/>
    <mergeCell ref="B37:C37"/>
    <mergeCell ref="B38:C38"/>
    <mergeCell ref="B39:C39"/>
    <mergeCell ref="B4:C4"/>
    <mergeCell ref="B32:C32"/>
    <mergeCell ref="B33:C33"/>
    <mergeCell ref="B35:C35"/>
    <mergeCell ref="B36:C36"/>
    <mergeCell ref="B6:C6"/>
    <mergeCell ref="B23:C23"/>
    <mergeCell ref="B31:C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fridova</dc:creator>
  <cp:keywords/>
  <dc:description/>
  <cp:lastModifiedBy>mikula</cp:lastModifiedBy>
  <cp:lastPrinted>2008-12-03T15:32:49Z</cp:lastPrinted>
  <dcterms:created xsi:type="dcterms:W3CDTF">2004-08-06T07:16:39Z</dcterms:created>
  <dcterms:modified xsi:type="dcterms:W3CDTF">2008-12-05T10:27:59Z</dcterms:modified>
  <cp:category/>
  <cp:version/>
  <cp:contentType/>
  <cp:contentStatus/>
</cp:coreProperties>
</file>